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40" windowHeight="7815" tabRatio="703" activeTab="0"/>
  </bookViews>
  <sheets>
    <sheet name="przedsiewziecia zbiorczo" sheetId="1" r:id="rId1"/>
    <sheet name="Arkusz1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<sst xmlns="http://schemas.openxmlformats.org/spreadsheetml/2006/main" count="40" uniqueCount="33">
  <si>
    <t>Poz.</t>
  </si>
  <si>
    <t>1.</t>
  </si>
  <si>
    <t>A</t>
  </si>
  <si>
    <t>w zł</t>
  </si>
  <si>
    <t>(1)</t>
  </si>
  <si>
    <t>(2)</t>
  </si>
  <si>
    <t>(3)</t>
  </si>
  <si>
    <t>(4)</t>
  </si>
  <si>
    <t>(5)</t>
  </si>
  <si>
    <t>(6)</t>
  </si>
  <si>
    <t>(7)</t>
  </si>
  <si>
    <t>(8)</t>
  </si>
  <si>
    <t>Miasto Kielce</t>
  </si>
  <si>
    <t>Nazwa Przedsięwzięcia</t>
  </si>
  <si>
    <t>Łączna nakłady finansowe</t>
  </si>
  <si>
    <t>Stopień realizacji          %               4:3</t>
  </si>
  <si>
    <t>%               7:6</t>
  </si>
  <si>
    <t>PRZEDSIĘWZIĘCIA OGÓŁEM, w tym:</t>
  </si>
  <si>
    <t xml:space="preserve">  - bieżące</t>
  </si>
  <si>
    <t xml:space="preserve">  - majątkowe</t>
  </si>
  <si>
    <t>Programy, projekty lub zadania</t>
  </si>
  <si>
    <t>a.</t>
  </si>
  <si>
    <t>2.</t>
  </si>
  <si>
    <t>pozostałe programy, projekty lub zadania</t>
  </si>
  <si>
    <t>b.</t>
  </si>
  <si>
    <t xml:space="preserve">Zbiorcze zestawienie przedsięwzięć Miasta Kielce </t>
  </si>
  <si>
    <t>Tabela Nr 1</t>
  </si>
  <si>
    <t>Umowy, których realizacja w roku budżetowym i w latach następnych jest niezbędna dla zapewnienia ciągłości działania jednostki i których płatność przypada w okresie dłuższym niż rok</t>
  </si>
  <si>
    <t>programy, projekty lub zadania związane z programami realizowanymi z udziałem środków, o których mowa w art.5.ust.1 pkt 2 i 3 u.o f.p.</t>
  </si>
  <si>
    <t>Wydatki poniesione do dnia 31.12.2012</t>
  </si>
  <si>
    <t>Planowane wydatki                      po zmianach na 31.12.2012</t>
  </si>
  <si>
    <t>Wykonanie                            na dzień  31.12.2012</t>
  </si>
  <si>
    <t>Rok 2012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</si>
</sst>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  <numFmt numFmtId="170" formatCode="[$-415]d\ mmmm\ yyyy"/>
    <numFmt numFmtId="171" formatCode="#,##0.000"/>
  </numFmts>
  <fonts count="54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7"/>
      <name val="Arial"/>
      <family val="2"/>
    </font>
    <font>
      <b/>
      <u val="single"/>
      <sz val="13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vertical="center" wrapText="1"/>
    </xf>
    <xf numFmtId="4" fontId="15" fillId="33" borderId="12" xfId="0" applyNumberFormat="1" applyFont="1" applyFill="1" applyBorder="1" applyAlignment="1">
      <alignment vertical="center"/>
    </xf>
    <xf numFmtId="164" fontId="15" fillId="33" borderId="12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 wrapText="1"/>
    </xf>
    <xf numFmtId="4" fontId="9" fillId="33" borderId="11" xfId="0" applyNumberFormat="1" applyFont="1" applyFill="1" applyBorder="1" applyAlignment="1">
      <alignment vertical="center"/>
    </xf>
    <xf numFmtId="164" fontId="9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vertical="center"/>
    </xf>
    <xf numFmtId="164" fontId="11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4" fontId="14" fillId="0" borderId="12" xfId="0" applyNumberFormat="1" applyFont="1" applyFill="1" applyBorder="1" applyAlignment="1">
      <alignment vertical="center"/>
    </xf>
    <xf numFmtId="164" fontId="1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49" fontId="7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vertical="center"/>
    </xf>
    <xf numFmtId="3" fontId="15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_2_Przedsiewziecia_unij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l_3_%20Przedsiewziecia_Pozosta&#322;e_wszystki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_4_%20przedsi&#281;wzi&#281;cia%20-%20ci&#261;g&#322;o&#347;&#2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edsiewziecia UE"/>
      <sheetName val="Arkusz1"/>
      <sheetName val="Arkusz2"/>
      <sheetName val="Arkusz3"/>
      <sheetName val="Arkusz4"/>
      <sheetName val="Arkusz5"/>
      <sheetName val="Arkusz6"/>
      <sheetName val="Arkusz3 (2)"/>
      <sheetName val="Arkusz4 (2)"/>
      <sheetName val="Arkusz7"/>
      <sheetName val="Arkusz8"/>
      <sheetName val="Arkusz9"/>
      <sheetName val="Arkusz10"/>
    </sheetNames>
    <sheetDataSet>
      <sheetData sheetId="0">
        <row r="20">
          <cell r="G20">
            <v>38415040</v>
          </cell>
          <cell r="H20">
            <v>23769790</v>
          </cell>
          <cell r="L20">
            <v>13363133</v>
          </cell>
          <cell r="M20">
            <v>9859291.510000002</v>
          </cell>
        </row>
        <row r="562">
          <cell r="G562">
            <v>806927901</v>
          </cell>
          <cell r="H562">
            <v>414944734</v>
          </cell>
          <cell r="L562">
            <v>277479942</v>
          </cell>
          <cell r="M562">
            <v>168410724.73000005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zedsiewziecia pozostale"/>
      <sheetName val="Arkusz1"/>
      <sheetName val="Arkusz2"/>
    </sheetNames>
    <sheetDataSet>
      <sheetData sheetId="0">
        <row r="17">
          <cell r="G17">
            <v>1658470652</v>
          </cell>
          <cell r="H17">
            <v>321443240.03</v>
          </cell>
          <cell r="K17">
            <v>203207461</v>
          </cell>
          <cell r="L17">
            <v>195203578.3</v>
          </cell>
        </row>
        <row r="300">
          <cell r="G300">
            <v>283764978</v>
          </cell>
          <cell r="H300">
            <v>110233406</v>
          </cell>
          <cell r="K300">
            <v>62978673</v>
          </cell>
          <cell r="L300">
            <v>37372256.3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mowy"/>
    </sheetNames>
    <sheetDataSet>
      <sheetData sheetId="0">
        <row r="15">
          <cell r="G15">
            <v>214171120</v>
          </cell>
          <cell r="H15">
            <v>48062187.96000001</v>
          </cell>
          <cell r="K15">
            <v>27415782</v>
          </cell>
          <cell r="L15">
            <v>25973868.419999998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4.421875" style="2" customWidth="1"/>
    <col min="2" max="2" width="63.7109375" style="11" customWidth="1"/>
    <col min="3" max="4" width="17.7109375" style="3" customWidth="1"/>
    <col min="5" max="5" width="8.7109375" style="3" customWidth="1"/>
    <col min="6" max="7" width="16.7109375" style="3" customWidth="1"/>
    <col min="8" max="8" width="6.57421875" style="3" customWidth="1"/>
    <col min="9" max="16384" width="9.140625" style="3" customWidth="1"/>
  </cols>
  <sheetData>
    <row r="1" ht="12.75">
      <c r="G1" s="64" t="s">
        <v>26</v>
      </c>
    </row>
    <row r="2" ht="12.75">
      <c r="G2" s="65"/>
    </row>
    <row r="3" spans="3:7" s="20" customFormat="1" ht="14.25" customHeight="1">
      <c r="C3" s="21"/>
      <c r="D3" s="21"/>
      <c r="G3" s="66"/>
    </row>
    <row r="4" spans="3:7" ht="11.25" customHeight="1">
      <c r="C4" s="10"/>
      <c r="D4" s="10"/>
      <c r="G4" s="66"/>
    </row>
    <row r="5" spans="1:8" ht="12.75">
      <c r="A5" s="63" t="s">
        <v>12</v>
      </c>
      <c r="C5" s="10"/>
      <c r="D5" s="10"/>
      <c r="F5" s="3"/>
      <c r="H5" s="22"/>
    </row>
    <row r="6" spans="3:4" ht="4.5" customHeight="1">
      <c r="C6" s="10"/>
      <c r="D6" s="10"/>
    </row>
    <row r="7" spans="1:10" ht="22.5" customHeight="1">
      <c r="A7" s="80" t="s">
        <v>25</v>
      </c>
      <c r="B7" s="80"/>
      <c r="C7" s="80"/>
      <c r="D7" s="80"/>
      <c r="E7" s="80"/>
      <c r="F7" s="80"/>
      <c r="G7" s="80"/>
      <c r="H7" s="80"/>
      <c r="J7" s="4"/>
    </row>
    <row r="8" spans="1:10" ht="14.25">
      <c r="A8" s="6"/>
      <c r="B8" s="5"/>
      <c r="C8" s="9"/>
      <c r="D8" s="9"/>
      <c r="E8" s="6"/>
      <c r="F8" s="6"/>
      <c r="G8" s="6"/>
      <c r="H8" s="12" t="s">
        <v>3</v>
      </c>
      <c r="I8" s="1"/>
      <c r="J8" s="4"/>
    </row>
    <row r="9" spans="1:10" ht="4.5" customHeight="1">
      <c r="A9" s="6"/>
      <c r="B9" s="5"/>
      <c r="C9" s="9"/>
      <c r="D9" s="9"/>
      <c r="E9" s="6"/>
      <c r="F9" s="6"/>
      <c r="G9" s="6"/>
      <c r="H9" s="6"/>
      <c r="I9" s="1"/>
      <c r="J9" s="4"/>
    </row>
    <row r="10" spans="1:10" s="7" customFormat="1" ht="21" customHeight="1">
      <c r="A10" s="81" t="s">
        <v>0</v>
      </c>
      <c r="B10" s="82" t="s">
        <v>13</v>
      </c>
      <c r="C10" s="83" t="s">
        <v>14</v>
      </c>
      <c r="D10" s="85" t="s">
        <v>29</v>
      </c>
      <c r="E10" s="87" t="s">
        <v>15</v>
      </c>
      <c r="F10" s="89" t="s">
        <v>32</v>
      </c>
      <c r="G10" s="90"/>
      <c r="H10" s="91"/>
      <c r="I10" s="50"/>
      <c r="J10" s="8"/>
    </row>
    <row r="11" spans="1:10" s="7" customFormat="1" ht="57" customHeight="1">
      <c r="A11" s="81"/>
      <c r="B11" s="82"/>
      <c r="C11" s="84"/>
      <c r="D11" s="86"/>
      <c r="E11" s="88"/>
      <c r="F11" s="51" t="s">
        <v>30</v>
      </c>
      <c r="G11" s="52" t="s">
        <v>31</v>
      </c>
      <c r="H11" s="53" t="s">
        <v>16</v>
      </c>
      <c r="J11" s="8"/>
    </row>
    <row r="12" spans="1:26" s="57" customFormat="1" ht="15" customHeight="1">
      <c r="A12" s="54" t="s">
        <v>4</v>
      </c>
      <c r="B12" s="55" t="s">
        <v>5</v>
      </c>
      <c r="C12" s="54" t="s">
        <v>6</v>
      </c>
      <c r="D12" s="54" t="s">
        <v>7</v>
      </c>
      <c r="E12" s="56" t="s">
        <v>8</v>
      </c>
      <c r="F12" s="56" t="s">
        <v>9</v>
      </c>
      <c r="G12" s="56" t="s">
        <v>10</v>
      </c>
      <c r="H12" s="54" t="s">
        <v>11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s="27" customFormat="1" ht="24.75" customHeight="1">
      <c r="A13" s="23" t="s">
        <v>2</v>
      </c>
      <c r="B13" s="24" t="s">
        <v>17</v>
      </c>
      <c r="C13" s="25">
        <f>SUM(C14:C15)</f>
        <v>3001749691</v>
      </c>
      <c r="D13" s="25">
        <f>SUM(D14:D15)</f>
        <v>918453357.99</v>
      </c>
      <c r="E13" s="26">
        <f>IF(C13&gt;0,D13/C13*100,"-")</f>
        <v>30.59726667895574</v>
      </c>
      <c r="F13" s="73">
        <f>SUM(F14:F15)</f>
        <v>584444991</v>
      </c>
      <c r="G13" s="25">
        <f>SUM(G14:G15)</f>
        <v>436819719.26</v>
      </c>
      <c r="H13" s="26">
        <f>IF(F13&gt;0,G13/F13*100,"-")</f>
        <v>74.74094670784851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s="32" customFormat="1" ht="15" customHeight="1">
      <c r="A14" s="28"/>
      <c r="B14" s="29" t="s">
        <v>18</v>
      </c>
      <c r="C14" s="30">
        <f>C18+C27</f>
        <v>1911056812</v>
      </c>
      <c r="D14" s="30">
        <f>D18+D27</f>
        <v>393275217.99</v>
      </c>
      <c r="E14" s="31">
        <f>IF(C14&gt;0,D14/C14*100,"-")</f>
        <v>20.578939125227848</v>
      </c>
      <c r="F14" s="74">
        <f>F18+F27</f>
        <v>243986376</v>
      </c>
      <c r="G14" s="30">
        <f>G18+G27</f>
        <v>231036738.23</v>
      </c>
      <c r="H14" s="31">
        <f>IF(F14&gt;0,G14/F14*100,"-")</f>
        <v>94.69247505442681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s="32" customFormat="1" ht="15" customHeight="1">
      <c r="A15" s="28"/>
      <c r="B15" s="29" t="s">
        <v>19</v>
      </c>
      <c r="C15" s="30">
        <f>C19+C28</f>
        <v>1090692879</v>
      </c>
      <c r="D15" s="30">
        <f>D19+D28</f>
        <v>525178140</v>
      </c>
      <c r="E15" s="31">
        <f>IF(C15&gt;0,D15/C15*100,"-")</f>
        <v>48.1508727261068</v>
      </c>
      <c r="F15" s="74">
        <f>F19+F28</f>
        <v>340458615</v>
      </c>
      <c r="G15" s="30">
        <f>G19+G28</f>
        <v>205782981.03000003</v>
      </c>
      <c r="H15" s="31">
        <f>IF(F15&gt;0,G15/F15*100,"-")</f>
        <v>60.4428767443585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s="13" customFormat="1" ht="3.75" customHeight="1">
      <c r="A16" s="14"/>
      <c r="B16" s="15"/>
      <c r="C16" s="16"/>
      <c r="D16" s="16"/>
      <c r="E16" s="17"/>
      <c r="F16" s="78"/>
      <c r="G16" s="17"/>
      <c r="H16" s="17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8" s="62" customFormat="1" ht="18" customHeight="1">
      <c r="A17" s="58" t="s">
        <v>1</v>
      </c>
      <c r="B17" s="59" t="s">
        <v>20</v>
      </c>
      <c r="C17" s="60">
        <f>SUM(C18:C19)</f>
        <v>2787578571</v>
      </c>
      <c r="D17" s="60">
        <f>SUM(D18:D19)</f>
        <v>870391170.03</v>
      </c>
      <c r="E17" s="61">
        <f aca="true" t="shared" si="0" ref="E17:E28">IF(C17&gt;0,D17/C17*100,"-")</f>
        <v>31.22391523184083</v>
      </c>
      <c r="F17" s="72">
        <f>SUM(F18:F19)</f>
        <v>557029209</v>
      </c>
      <c r="G17" s="60">
        <f>SUM(G18:G19)</f>
        <v>410845850.84000003</v>
      </c>
      <c r="H17" s="61">
        <f aca="true" t="shared" si="1" ref="H17:H28">IF(F17&gt;0,G17/F17*100,"-")</f>
        <v>73.75660812788725</v>
      </c>
    </row>
    <row r="18" spans="1:8" s="18" customFormat="1" ht="14.25" customHeight="1">
      <c r="A18" s="34"/>
      <c r="B18" s="35" t="s">
        <v>18</v>
      </c>
      <c r="C18" s="36">
        <f>C21+C24</f>
        <v>1696885692</v>
      </c>
      <c r="D18" s="36">
        <f>D21+D24</f>
        <v>345213030.03</v>
      </c>
      <c r="E18" s="37">
        <f t="shared" si="0"/>
        <v>20.343917781705237</v>
      </c>
      <c r="F18" s="71">
        <f>F21+F24</f>
        <v>216570594</v>
      </c>
      <c r="G18" s="36">
        <f>G21+G24</f>
        <v>205062869.81</v>
      </c>
      <c r="H18" s="37">
        <f t="shared" si="1"/>
        <v>94.68638655994081</v>
      </c>
    </row>
    <row r="19" spans="1:8" s="18" customFormat="1" ht="14.25" customHeight="1">
      <c r="A19" s="34"/>
      <c r="B19" s="35" t="s">
        <v>19</v>
      </c>
      <c r="C19" s="36">
        <f>C22+C25</f>
        <v>1090692879</v>
      </c>
      <c r="D19" s="36">
        <f>D22+D25</f>
        <v>525178140</v>
      </c>
      <c r="E19" s="37">
        <f t="shared" si="0"/>
        <v>48.1508727261068</v>
      </c>
      <c r="F19" s="71">
        <f>F22+F25</f>
        <v>340458615</v>
      </c>
      <c r="G19" s="36">
        <f>G22+G25</f>
        <v>205782981.03000003</v>
      </c>
      <c r="H19" s="37">
        <f t="shared" si="1"/>
        <v>60.4428767443585</v>
      </c>
    </row>
    <row r="20" spans="1:8" s="44" customFormat="1" ht="30" customHeight="1">
      <c r="A20" s="40" t="s">
        <v>21</v>
      </c>
      <c r="B20" s="41" t="s">
        <v>28</v>
      </c>
      <c r="C20" s="42">
        <f>SUM(C21:C22)</f>
        <v>845342941</v>
      </c>
      <c r="D20" s="42">
        <f>SUM(D21:D22)</f>
        <v>438714524</v>
      </c>
      <c r="E20" s="43">
        <f t="shared" si="0"/>
        <v>51.89781598945179</v>
      </c>
      <c r="F20" s="75">
        <f>SUM(F21:F22)</f>
        <v>290843075</v>
      </c>
      <c r="G20" s="42">
        <f>SUM(G21:G22)</f>
        <v>178270016.24000004</v>
      </c>
      <c r="H20" s="43">
        <f t="shared" si="1"/>
        <v>61.2942275624063</v>
      </c>
    </row>
    <row r="21" spans="1:8" s="48" customFormat="1" ht="14.25" customHeight="1">
      <c r="A21" s="19"/>
      <c r="B21" s="45" t="s">
        <v>18</v>
      </c>
      <c r="C21" s="46">
        <f>'[1]przedsiewziecia UE'!$G$20</f>
        <v>38415040</v>
      </c>
      <c r="D21" s="46">
        <f>'[1]przedsiewziecia UE'!$H$20</f>
        <v>23769790</v>
      </c>
      <c r="E21" s="47">
        <f t="shared" si="0"/>
        <v>61.876259923196756</v>
      </c>
      <c r="F21" s="76">
        <f>'[1]przedsiewziecia UE'!$L$20</f>
        <v>13363133</v>
      </c>
      <c r="G21" s="46">
        <f>'[1]przedsiewziecia UE'!$M$20</f>
        <v>9859291.510000002</v>
      </c>
      <c r="H21" s="47">
        <f t="shared" si="1"/>
        <v>73.77979033808914</v>
      </c>
    </row>
    <row r="22" spans="1:8" s="48" customFormat="1" ht="14.25" customHeight="1">
      <c r="A22" s="19"/>
      <c r="B22" s="45" t="s">
        <v>19</v>
      </c>
      <c r="C22" s="46">
        <f>'[1]przedsiewziecia UE'!G562</f>
        <v>806927901</v>
      </c>
      <c r="D22" s="46">
        <f>'[1]przedsiewziecia UE'!H562</f>
        <v>414944734</v>
      </c>
      <c r="E22" s="47">
        <f t="shared" si="0"/>
        <v>51.42277686590986</v>
      </c>
      <c r="F22" s="76">
        <f>'[1]przedsiewziecia UE'!L562</f>
        <v>277479942</v>
      </c>
      <c r="G22" s="46">
        <f>'[1]przedsiewziecia UE'!M562</f>
        <v>168410724.73000005</v>
      </c>
      <c r="H22" s="47">
        <f t="shared" si="1"/>
        <v>60.69293640330948</v>
      </c>
    </row>
    <row r="23" spans="1:8" s="44" customFormat="1" ht="18" customHeight="1">
      <c r="A23" s="40" t="s">
        <v>24</v>
      </c>
      <c r="B23" s="41" t="s">
        <v>23</v>
      </c>
      <c r="C23" s="42">
        <f>SUM(C24:C25)</f>
        <v>1942235630</v>
      </c>
      <c r="D23" s="42">
        <f>SUM(D24:D25)</f>
        <v>431676646.03</v>
      </c>
      <c r="E23" s="43">
        <f t="shared" si="0"/>
        <v>22.22576083778259</v>
      </c>
      <c r="F23" s="75">
        <f>SUM(F24:F25)</f>
        <v>266186134</v>
      </c>
      <c r="G23" s="42">
        <f>SUM(G24:G25)</f>
        <v>232575834.60000002</v>
      </c>
      <c r="H23" s="43">
        <f t="shared" si="1"/>
        <v>87.37338459560783</v>
      </c>
    </row>
    <row r="24" spans="1:8" s="48" customFormat="1" ht="14.25" customHeight="1">
      <c r="A24" s="19"/>
      <c r="B24" s="45" t="s">
        <v>18</v>
      </c>
      <c r="C24" s="46">
        <f>'[2]przedsiewziecia pozostale'!G17</f>
        <v>1658470652</v>
      </c>
      <c r="D24" s="46">
        <f>'[2]przedsiewziecia pozostale'!H17</f>
        <v>321443240.03</v>
      </c>
      <c r="E24" s="47">
        <f t="shared" si="0"/>
        <v>19.38190703841288</v>
      </c>
      <c r="F24" s="76">
        <f>'[2]przedsiewziecia pozostale'!K17</f>
        <v>203207461</v>
      </c>
      <c r="G24" s="46">
        <f>'[2]przedsiewziecia pozostale'!L17</f>
        <v>195203578.3</v>
      </c>
      <c r="H24" s="47">
        <f t="shared" si="1"/>
        <v>96.06122597043817</v>
      </c>
    </row>
    <row r="25" spans="1:8" s="48" customFormat="1" ht="14.25" customHeight="1">
      <c r="A25" s="19"/>
      <c r="B25" s="45" t="s">
        <v>19</v>
      </c>
      <c r="C25" s="46">
        <f>'[2]przedsiewziecia pozostale'!G300</f>
        <v>283764978</v>
      </c>
      <c r="D25" s="46">
        <f>'[2]przedsiewziecia pozostale'!H300</f>
        <v>110233406</v>
      </c>
      <c r="E25" s="47">
        <f t="shared" si="0"/>
        <v>38.84672688537343</v>
      </c>
      <c r="F25" s="76">
        <f>'[2]przedsiewziecia pozostale'!K300</f>
        <v>62978673</v>
      </c>
      <c r="G25" s="46">
        <f>'[2]przedsiewziecia pozostale'!L300</f>
        <v>37372256.3</v>
      </c>
      <c r="H25" s="47">
        <f t="shared" si="1"/>
        <v>59.34113013146529</v>
      </c>
    </row>
    <row r="26" spans="1:8" s="62" customFormat="1" ht="45" customHeight="1">
      <c r="A26" s="58" t="s">
        <v>22</v>
      </c>
      <c r="B26" s="59" t="s">
        <v>27</v>
      </c>
      <c r="C26" s="60">
        <f>SUM(C27:C28)</f>
        <v>214171120</v>
      </c>
      <c r="D26" s="60">
        <f>SUM(D27:D28)</f>
        <v>48062187.96000001</v>
      </c>
      <c r="E26" s="61">
        <f t="shared" si="0"/>
        <v>22.441021908089198</v>
      </c>
      <c r="F26" s="72">
        <f>SUM(F27:F28)</f>
        <v>27415782</v>
      </c>
      <c r="G26" s="60">
        <f>SUM(G27:G28)</f>
        <v>25973868.419999998</v>
      </c>
      <c r="H26" s="61">
        <f t="shared" si="1"/>
        <v>94.74057103313703</v>
      </c>
    </row>
    <row r="27" spans="1:8" s="18" customFormat="1" ht="14.25" customHeight="1">
      <c r="A27" s="34"/>
      <c r="B27" s="35" t="s">
        <v>18</v>
      </c>
      <c r="C27" s="36">
        <f>'[3]umowy'!G15</f>
        <v>214171120</v>
      </c>
      <c r="D27" s="36">
        <f>'[3]umowy'!H15</f>
        <v>48062187.96000001</v>
      </c>
      <c r="E27" s="47">
        <f t="shared" si="0"/>
        <v>22.441021908089198</v>
      </c>
      <c r="F27" s="71">
        <f>'[3]umowy'!K15</f>
        <v>27415782</v>
      </c>
      <c r="G27" s="36">
        <f>'[3]umowy'!L15</f>
        <v>25973868.419999998</v>
      </c>
      <c r="H27" s="47">
        <f t="shared" si="1"/>
        <v>94.74057103313703</v>
      </c>
    </row>
    <row r="28" spans="1:8" s="18" customFormat="1" ht="14.25" customHeight="1">
      <c r="A28" s="33"/>
      <c r="B28" s="38"/>
      <c r="C28" s="77"/>
      <c r="D28" s="39"/>
      <c r="E28" s="49" t="str">
        <f t="shared" si="0"/>
        <v>-</v>
      </c>
      <c r="F28" s="39"/>
      <c r="G28" s="39"/>
      <c r="H28" s="49" t="str">
        <f t="shared" si="1"/>
        <v>-</v>
      </c>
    </row>
    <row r="35" spans="1:8" ht="12.75">
      <c r="A35" s="79"/>
      <c r="B35" s="79"/>
      <c r="C35" s="79"/>
      <c r="D35" s="79"/>
      <c r="E35" s="79"/>
      <c r="F35" s="79"/>
      <c r="G35" s="79"/>
      <c r="H35" s="79"/>
    </row>
  </sheetData>
  <sheetProtection/>
  <mergeCells count="8">
    <mergeCell ref="A35:H35"/>
    <mergeCell ref="A7:H7"/>
    <mergeCell ref="A10:A11"/>
    <mergeCell ref="B10:B11"/>
    <mergeCell ref="C10:C11"/>
    <mergeCell ref="D10:D11"/>
    <mergeCell ref="E10:E11"/>
    <mergeCell ref="F10:H10"/>
  </mergeCells>
  <printOptions horizontalCentered="1"/>
  <pageMargins left="0.35433070866141736" right="0.35433070866141736" top="0.3937007874015748" bottom="0.4330708661417323" header="0.31496062992125984" footer="0.31496062992125984"/>
  <pageSetup firstPageNumber="108" useFirstPageNumber="1" horizontalDpi="600" verticalDpi="600" orientation="landscape" paperSize="9" scale="93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6" sqref="H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dsalwa</dc:creator>
  <cp:keywords/>
  <dc:description/>
  <cp:lastModifiedBy>Halina Bekier</cp:lastModifiedBy>
  <cp:lastPrinted>2013-03-28T10:09:06Z</cp:lastPrinted>
  <dcterms:created xsi:type="dcterms:W3CDTF">2006-07-21T07:43:40Z</dcterms:created>
  <dcterms:modified xsi:type="dcterms:W3CDTF">2013-03-28T10:09:28Z</dcterms:modified>
  <cp:category/>
  <cp:version/>
  <cp:contentType/>
  <cp:contentStatus/>
</cp:coreProperties>
</file>