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41" windowWidth="12118" windowHeight="8586" tabRatio="122" activeTab="0"/>
  </bookViews>
  <sheets>
    <sheet name="Załącznik 9" sheetId="1" r:id="rId1"/>
  </sheets>
  <definedNames>
    <definedName name="_xlnm.Print_Titles" localSheetId="0">'Załącznik 9'!$13:$15</definedName>
  </definedNames>
  <calcPr fullCalcOnLoad="1"/>
</workbook>
</file>

<file path=xl/sharedStrings.xml><?xml version="1.0" encoding="utf-8"?>
<sst xmlns="http://schemas.openxmlformats.org/spreadsheetml/2006/main" count="851" uniqueCount="211">
  <si>
    <t>Lp.</t>
  </si>
  <si>
    <t>Projekt</t>
  </si>
  <si>
    <t>Program:</t>
  </si>
  <si>
    <t>Priorytet:</t>
  </si>
  <si>
    <t>Działanie:</t>
  </si>
  <si>
    <t>Projekt:</t>
  </si>
  <si>
    <t>Wartość zadania:</t>
  </si>
  <si>
    <t>Ogółem wydatki:</t>
  </si>
  <si>
    <t>Ogółem wydatki bieżące:</t>
  </si>
  <si>
    <t xml:space="preserve">Wydatki na programy i projekty realizowane ze środków </t>
  </si>
  <si>
    <t>Dział</t>
  </si>
  <si>
    <t>Rozdział</t>
  </si>
  <si>
    <t>(1)</t>
  </si>
  <si>
    <t>(2)</t>
  </si>
  <si>
    <t>(3)</t>
  </si>
  <si>
    <t>(4)</t>
  </si>
  <si>
    <t>(5)</t>
  </si>
  <si>
    <t>(6)</t>
  </si>
  <si>
    <t>(7)</t>
  </si>
  <si>
    <t>(8)</t>
  </si>
  <si>
    <t>A</t>
  </si>
  <si>
    <t>I.</t>
  </si>
  <si>
    <t>1.</t>
  </si>
  <si>
    <t>Miasto  Kielce</t>
  </si>
  <si>
    <t>w zł</t>
  </si>
  <si>
    <t xml:space="preserve">  - środki wymienione w art. 5 ust. 1 pkt 2 i 3 u.f.p.</t>
  </si>
  <si>
    <t>2.</t>
  </si>
  <si>
    <t>3.</t>
  </si>
  <si>
    <t>"BiznesStarter - I edycja konkursu na najlepszy biznes plan"</t>
  </si>
  <si>
    <t>4.</t>
  </si>
  <si>
    <t>Program Operacyjny Kapitał Ludzki</t>
  </si>
  <si>
    <t xml:space="preserve">Działanie 6.2: Wsparcie oraz promocja przedsiębiorczosci </t>
  </si>
  <si>
    <t>i samozatrudnienia</t>
  </si>
  <si>
    <t>5.</t>
  </si>
  <si>
    <t>Priorytet VI: Rynek pracy otwarty dla wszystkich</t>
  </si>
  <si>
    <t>6.</t>
  </si>
  <si>
    <t>7.</t>
  </si>
  <si>
    <t>8.</t>
  </si>
  <si>
    <t>9.</t>
  </si>
  <si>
    <t>Ogółem wydatki inwestycyjne:</t>
  </si>
  <si>
    <t>Regionalny Program Operacyjny Województwa Świętokrzyskiego</t>
  </si>
  <si>
    <t>Oś priorytetowa 3. Podniesienie jakości systemu komunikacyjnego</t>
  </si>
  <si>
    <t>regionu</t>
  </si>
  <si>
    <t>Działanie 3.1: Rozwój nowoczesnej infrastruktury komunikacyjnej</t>
  </si>
  <si>
    <t xml:space="preserve">o znaczeniu regionalnym i ponadregionalnym </t>
  </si>
  <si>
    <t xml:space="preserve">"Przebudowa i rozbudowa drogi wojewódzkiej nr 762 na odcinku </t>
  </si>
  <si>
    <t>Program Operacyjny Rozwój Polski Wschodniej</t>
  </si>
  <si>
    <t>Priorytet I: Nowoczesna Gospodarka</t>
  </si>
  <si>
    <t>Działanie 1.3: Wspieranie innowacji</t>
  </si>
  <si>
    <t xml:space="preserve">Oś Priorytetowa 2: Wsparcie innowacyjności, budowa </t>
  </si>
  <si>
    <t>społeczeństwa informacyjnego oraz wzrost potencjału</t>
  </si>
  <si>
    <t>inwestycyjnego regionu</t>
  </si>
  <si>
    <t>Działanie 2.3: Promocja gospodarcza i turystyczna regionu</t>
  </si>
  <si>
    <t>"Geopark Kielce - przebudowa Amfiteatru Kadzielnia"</t>
  </si>
  <si>
    <t>II.</t>
  </si>
  <si>
    <t>10.</t>
  </si>
  <si>
    <t>11.</t>
  </si>
  <si>
    <t>"Jestem przedsiębiorczy - mam firmę. Aktywizacja gospodarcza</t>
  </si>
  <si>
    <t>mieszkańców KOM"</t>
  </si>
  <si>
    <t>"Astronom - w poszukiwaniu gwiazd przedsiębiorczości akademickiej"</t>
  </si>
  <si>
    <t>12.</t>
  </si>
  <si>
    <t>13.</t>
  </si>
  <si>
    <t>14.</t>
  </si>
  <si>
    <t>15.</t>
  </si>
  <si>
    <t xml:space="preserve">"Budowa drogi gminnej, przecznicy ul. Kusocińskiego dla obsługi </t>
  </si>
  <si>
    <t xml:space="preserve">Oddziału Wojewódzkiego Szpitala Zespolonego oraz Archiwum </t>
  </si>
  <si>
    <t>Państwowego w Kielcach"</t>
  </si>
  <si>
    <t>Rady Miejskiej w Kielcach</t>
  </si>
  <si>
    <t>Przewidywane nakłady i źródła finansowania</t>
  </si>
  <si>
    <t>Źródła</t>
  </si>
  <si>
    <t>2011 r.</t>
  </si>
  <si>
    <t xml:space="preserve">- środki wymienione w art. 5 </t>
  </si>
  <si>
    <t xml:space="preserve">  - kredyty, pożyczki, obligacje</t>
  </si>
  <si>
    <t xml:space="preserve">  - dotacje i środki pochodzące z innych źródeł</t>
  </si>
  <si>
    <t>- kredyty, pożyczki, obligacje</t>
  </si>
  <si>
    <t xml:space="preserve">- dotacje i środki pochodzące </t>
  </si>
  <si>
    <t>pochodzących z budżetu Unii Europejskiej oraz innych źródeł zagranicznych, niepodlegających zwrotowi</t>
  </si>
  <si>
    <t>(9)</t>
  </si>
  <si>
    <t>(10)</t>
  </si>
  <si>
    <t>(11)</t>
  </si>
  <si>
    <t>(12)</t>
  </si>
  <si>
    <t xml:space="preserve">    ust. 1 pkt 2 i 3 u.f.p.</t>
  </si>
  <si>
    <t xml:space="preserve">    z innych źródeł</t>
  </si>
  <si>
    <t>"Budowa infrastruktury Kieleckiego Parku Technologicznego"</t>
  </si>
  <si>
    <t>od granicy miasta do ul. Karczówkowskiej w Kielcach (ul. Krakowska</t>
  </si>
  <si>
    <t>i ul. Armii Krajowej)"</t>
  </si>
  <si>
    <t>Kwota             ogółem</t>
  </si>
  <si>
    <t>"Rozbudowa ulic usprawniających powiązania komunikacyjne miasta</t>
  </si>
  <si>
    <t>Kielce - rozbudowa ul. 1 Maja wraz z budową Mostu Herbskiego (po</t>
  </si>
  <si>
    <t>uprzedniej rozbiórce) oraz rozbudową skrzyżowań i przyległych ulic"</t>
  </si>
  <si>
    <t>Wydatki poniesione do 31.12.2009r.</t>
  </si>
  <si>
    <t>Wydatki                w roku budżetowym              2010</t>
  </si>
  <si>
    <t>Planowane wydatki budżetowe na realizację zadań w latach 2011 - 2012</t>
  </si>
  <si>
    <t>2012 r.</t>
  </si>
  <si>
    <t>razem                                  2011 - 2012</t>
  </si>
  <si>
    <t>Wydatki planowane            po roku              2012</t>
  </si>
  <si>
    <t>Oś priorytetowa 3. Wojewódzkie ośrodki wzrostu</t>
  </si>
  <si>
    <t>Działanie 3.1: Systemy miejskiego transportu zbiorowego</t>
  </si>
  <si>
    <t>"Rozwój systemu komunikacji publicznej w Kieleckim Obszarze</t>
  </si>
  <si>
    <t>Metropolitalnym - budowa węzła drogowego u zbiegu ulic: Żelazna,</t>
  </si>
  <si>
    <t>1 Maja, Zagnańska wraz z przebudową Ronda im. Gustawa Herlinga</t>
  </si>
  <si>
    <t>Grudzińskiego"</t>
  </si>
  <si>
    <t>"Rewitalizacja Śródmieścia Kielc - zagospodarowanie miejskich</t>
  </si>
  <si>
    <t>przestrzeni publicznych - Przebudowa ul. Leśnej"</t>
  </si>
  <si>
    <t>Oś priorytetowa 6. Wzmocnienie ośrodków miejskich i rewitalizacja</t>
  </si>
  <si>
    <t>małych miast</t>
  </si>
  <si>
    <t>Działanie 6.1 Wzmocnienie regionalnych i sub-regionalnych</t>
  </si>
  <si>
    <t>ośrodków wzrostu</t>
  </si>
  <si>
    <t>"Budowa węzła drogowego u zbiegu ulic: Armii Krajowej, Żelaznej,</t>
  </si>
  <si>
    <t>Grunwaldzkiej, Żytniej w Kielcach"</t>
  </si>
  <si>
    <t xml:space="preserve">"Przebudowa ul. Chęcińskiej od ul. Karczówkowskiej do ul. </t>
  </si>
  <si>
    <t>Krakowskiej"</t>
  </si>
  <si>
    <t>Kielce - Rozbudowa ul. Zagórskiej na odcinku od ul. Szczecińskiej</t>
  </si>
  <si>
    <t>do ul. Prostej"</t>
  </si>
  <si>
    <t>Kielce - Rozbudowa ul. Wikaryjskiej na odcinku od drogi krajowej nr 74</t>
  </si>
  <si>
    <t>"Rewitalizacja Śródmieścia Kielc - przebudowa płyty Placu</t>
  </si>
  <si>
    <t>Najświętszej Marii Panny i okolicznych ulic (odcinek od ul. Sienkiewicza</t>
  </si>
  <si>
    <t>do Placu Najświętszej Marii Panny i ul. Kapitulnej"</t>
  </si>
  <si>
    <t>"Rewitalizacja Śródmieścia Kielc - przygotowanie infrastrukturalne</t>
  </si>
  <si>
    <t>terenu pod śródmiejską zabudowę: obszar w rejonie ul. Piotrkowskiej,</t>
  </si>
  <si>
    <t>ul. Silnicznej i Al. IX Wieków Kielc wraz z przebudową skrzyżowania</t>
  </si>
  <si>
    <t>ul. Nowy Świat z Al. IX Wieków Kielc"</t>
  </si>
  <si>
    <t>Metropolitalnym - budowa pętli i zatok autobusowych"</t>
  </si>
  <si>
    <t>"Rewitalizacja Śródmieścia Kielc - budowa ul. Nowosilnicznej</t>
  </si>
  <si>
    <t>(odcinek od ul. Warszawskiej do Pl. Św. Wojciecha"</t>
  </si>
  <si>
    <t>Metropolitalnym - zakup i montaż elektronicznych tablic informacyjnych</t>
  </si>
  <si>
    <t>i stacjonarnych automatów do sprzedaży biletów"</t>
  </si>
  <si>
    <t>Program Operacyjny Innowacyjna Gospodarka</t>
  </si>
  <si>
    <t>"Geopark Kielce - Centrum Geoedukacji"</t>
  </si>
  <si>
    <t>"E-Świętokrzyskie - budowa sieci światłowodowej wraz z urządzeniami</t>
  </si>
  <si>
    <t>na terenie Miasta Kielce"</t>
  </si>
  <si>
    <t>16.</t>
  </si>
  <si>
    <t>17.</t>
  </si>
  <si>
    <t>18.</t>
  </si>
  <si>
    <t>Działanie 2.2. Budowa infrastruktury społeczeństwa informacyjnego</t>
  </si>
  <si>
    <t xml:space="preserve">Oś Priorytetowa  6: Polska gospodarka na rynku międzynarodowym </t>
  </si>
  <si>
    <t>"Działanie szansą na przyszłość"</t>
  </si>
  <si>
    <t xml:space="preserve">  - środki własne miasta</t>
  </si>
  <si>
    <t>Priorytet  2.  Atrakcyjne i spójne miasta</t>
  </si>
  <si>
    <t>URBACT II</t>
  </si>
  <si>
    <t xml:space="preserve"> Cel 3: Europejska Współpraca Terytorialna</t>
  </si>
  <si>
    <t>Podpriorytet 2. 4. Zarządzanie i Planowanie Przestrzenne</t>
  </si>
  <si>
    <t xml:space="preserve">„Rola miast w zintegrowanym rozwoju regionalnym”
</t>
  </si>
  <si>
    <t>- środki własne miasta</t>
  </si>
  <si>
    <t>gospodarki</t>
  </si>
  <si>
    <t>Priorytet VIII: Społeczeństwo informacyjne - zwiększenie innowacyjności</t>
  </si>
  <si>
    <t>Działanie 8.3: Przeciwdziałanie wykluczeniu cyfrowemu e-inclusion</t>
  </si>
  <si>
    <t>"Świat w moim domu"</t>
  </si>
  <si>
    <t>Działanie 7.1: Rozwój i upowszechnienie aktywnej integracji</t>
  </si>
  <si>
    <t>Priorytet VII: Promocja integracji społecznej</t>
  </si>
  <si>
    <t>Priorytet VIII: Regionalne kadry gospodarki</t>
  </si>
  <si>
    <t>Działanie 8.2: Transfer wiedzy</t>
  </si>
  <si>
    <t xml:space="preserve">Oś priorytetowa 2: Wsparcie innowavcyjności, budowa </t>
  </si>
  <si>
    <t xml:space="preserve">inwestycyjnego regionu </t>
  </si>
  <si>
    <t>Działanie  6.4: Inwestycje w produkty turystyczne o znaczeniu</t>
  </si>
  <si>
    <t>ponadregionalnym</t>
  </si>
  <si>
    <t>Priorytet VII:Promocja integracji społecznej</t>
  </si>
  <si>
    <t>Działanie 7.2 Przeciwdziałanie wykluczeniu i wzmacnianie sektora</t>
  </si>
  <si>
    <t>ekonomii społecznej</t>
  </si>
  <si>
    <t xml:space="preserve">"Środowiskowy Klub Integracyjny dla Osób z Niepełnosprawnością Intelaktualną </t>
  </si>
  <si>
    <t>przy SOSW Nr 1 w Kielcach "Strefa nieutraconego rozwoju" - szansa</t>
  </si>
  <si>
    <t>na rozwój, aktywizację, uspołecznienie, integrację, trening pracy"</t>
  </si>
  <si>
    <t>Priorytet XI: Rozwój wykształcenia i kompetencji w regionach</t>
  </si>
  <si>
    <t xml:space="preserve">Działanie 9.2: Podniesienie atrakcyjności i jakości szkolnictwa  </t>
  </si>
  <si>
    <t>zawodowego</t>
  </si>
  <si>
    <t>"Dostosowanie kompetencji zawodowych przyszłych absolwentów</t>
  </si>
  <si>
    <t>do potrzeb rynku pracy"</t>
  </si>
  <si>
    <t xml:space="preserve">"Nowoczesne formy w rękodzielnictwie oraz promocja </t>
  </si>
  <si>
    <t>specjalnego szkolnictwa zawodowego-kształtowanie umiejętności</t>
  </si>
  <si>
    <t>i kompetencji zawodowych osób niepełnosprawnych intelektualnie"</t>
  </si>
  <si>
    <t xml:space="preserve">Działanie 9.1: Wyrównywanie szans edukacyjnych i zapewnienie </t>
  </si>
  <si>
    <t>wysokiej jakości usług edukacyjnych</t>
  </si>
  <si>
    <t>"Przedszkole dla Mnie i dla Ciebie-Bajkowe Królestwo"</t>
  </si>
  <si>
    <t xml:space="preserve">"Im więcej wiem, tym więcej osiągnę- zajęcia pozalekcyjne szansą </t>
  </si>
  <si>
    <t>na sukces uczniów"</t>
  </si>
  <si>
    <t xml:space="preserve">"KAPITAŁ KARIERY-Kluczowe kompetencje kluczem </t>
  </si>
  <si>
    <t>do lepszej przyszłości"</t>
  </si>
  <si>
    <t>"Rozwój kompetencji językowych uczniów z uszkodzonym słuchem"</t>
  </si>
  <si>
    <t>"Centrum Wsparcia i Integracji Dzieci i Młodzieży"</t>
  </si>
  <si>
    <t>"MIM:MYŚLISZ I MOŻESZ-aktywna matematyka dla klas I-III"</t>
  </si>
  <si>
    <t>"Mogę więcej"</t>
  </si>
  <si>
    <t xml:space="preserve">"WIEDZA DROGĄ DO SUKCESU. Rozrzerzenie oferty edukacyjnej </t>
  </si>
  <si>
    <t xml:space="preserve">szkoły poprzez doradztwo zawodowe i podwyższenie jakości </t>
  </si>
  <si>
    <t>kształcenia z wykorzystaniem ICT"</t>
  </si>
  <si>
    <t>"Matematyka dla Kopernika"</t>
  </si>
  <si>
    <t>"Matematyka - nie chcę, ale muszę"</t>
  </si>
  <si>
    <t>"Pracownie marzeń"</t>
  </si>
  <si>
    <t>"Europejskie standardy wiedzy i umiejętności w społeczeństwie</t>
  </si>
  <si>
    <t>informacyjnym"</t>
  </si>
  <si>
    <t>"PODNIESIENIE KLUCZOWYCH KOMPETENCJI UCZNIÓW</t>
  </si>
  <si>
    <t>SZKOŁY ZAWODOWEJ"</t>
  </si>
  <si>
    <t>19.</t>
  </si>
  <si>
    <t>20.</t>
  </si>
  <si>
    <t>21.</t>
  </si>
  <si>
    <t>22.</t>
  </si>
  <si>
    <t>Dziełanie:</t>
  </si>
  <si>
    <t>23.</t>
  </si>
  <si>
    <t>24.</t>
  </si>
  <si>
    <t xml:space="preserve">"Wysokie kwalifikacje przyszłych absolwentów szkoły gwarancją </t>
  </si>
  <si>
    <t>sukcesu zawodowego"</t>
  </si>
  <si>
    <t>"Doskonalenie zawodowe szansą większej konkurencyjności na rynku</t>
  </si>
  <si>
    <t>pracy"</t>
  </si>
  <si>
    <t>25.</t>
  </si>
  <si>
    <t>Poddziałanie 8.2.2 Regionalne strategie innowacji</t>
  </si>
  <si>
    <t>"Perspektywy RSI Świętokrzyskie (II etap)""</t>
  </si>
  <si>
    <t>z dnia     grudnia 2009r.</t>
  </si>
  <si>
    <t xml:space="preserve">do autoprawki Nr 1              </t>
  </si>
  <si>
    <t>z dnia  7  grugnia 2009r.</t>
  </si>
  <si>
    <t xml:space="preserve">do uchwały Nr             /2009 </t>
  </si>
  <si>
    <t>Prezydenta Miasta Kielce</t>
  </si>
  <si>
    <t>Załącznik Nr 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</si>
</sst>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[$-415]d\ mmmm\ yyyy"/>
    <numFmt numFmtId="170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i/>
      <sz val="8"/>
      <name val="Arial"/>
      <family val="2"/>
    </font>
    <font>
      <sz val="9.5"/>
      <name val="Arial"/>
      <family val="0"/>
    </font>
    <font>
      <b/>
      <sz val="16"/>
      <name val="Arial"/>
      <family val="2"/>
    </font>
    <font>
      <sz val="11"/>
      <name val="Arial"/>
      <family val="0"/>
    </font>
    <font>
      <b/>
      <sz val="9.5"/>
      <name val="Arial"/>
      <family val="2"/>
    </font>
    <font>
      <b/>
      <sz val="12"/>
      <name val="Arial"/>
      <family val="2"/>
    </font>
    <font>
      <sz val="9"/>
      <color indexed="8"/>
      <name val="Czcionka tekstu podstawowego"/>
      <family val="2"/>
    </font>
    <font>
      <sz val="9"/>
      <name val="Arial"/>
      <family val="2"/>
    </font>
    <font>
      <b/>
      <sz val="9"/>
      <name val="Arial"/>
      <family val="0"/>
    </font>
    <font>
      <sz val="14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49" fontId="14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0" fontId="14" fillId="0" borderId="20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12" xfId="0" applyFont="1" applyFill="1" applyBorder="1" applyAlignment="1">
      <alignment vertical="top" wrapText="1"/>
    </xf>
    <xf numFmtId="0" fontId="14" fillId="0" borderId="2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14" xfId="0" applyBorder="1" applyAlignment="1">
      <alignment vertical="center"/>
    </xf>
    <xf numFmtId="0" fontId="15" fillId="0" borderId="13" xfId="0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49" fontId="14" fillId="0" borderId="12" xfId="0" applyNumberFormat="1" applyFont="1" applyBorder="1" applyAlignment="1">
      <alignment vertical="center" wrapText="1"/>
    </xf>
    <xf numFmtId="3" fontId="14" fillId="0" borderId="13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 wrapText="1"/>
    </xf>
    <xf numFmtId="3" fontId="14" fillId="0" borderId="18" xfId="0" applyNumberFormat="1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vertical="center"/>
    </xf>
    <xf numFmtId="3" fontId="14" fillId="0" borderId="14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3" fontId="14" fillId="0" borderId="15" xfId="0" applyNumberFormat="1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top" wrapText="1"/>
    </xf>
    <xf numFmtId="0" fontId="14" fillId="0" borderId="19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14" fillId="33" borderId="11" xfId="0" applyFont="1" applyFill="1" applyBorder="1" applyAlignment="1">
      <alignment horizontal="center" vertical="center"/>
    </xf>
    <xf numFmtId="3" fontId="0" fillId="33" borderId="11" xfId="0" applyNumberFormat="1" applyFill="1" applyBorder="1" applyAlignment="1">
      <alignment vertical="center"/>
    </xf>
    <xf numFmtId="3" fontId="0" fillId="33" borderId="11" xfId="0" applyNumberForma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3" fontId="11" fillId="33" borderId="13" xfId="0" applyNumberFormat="1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4" fillId="33" borderId="18" xfId="0" applyFont="1" applyFill="1" applyBorder="1" applyAlignment="1">
      <alignment horizontal="center" vertical="center"/>
    </xf>
    <xf numFmtId="3" fontId="0" fillId="33" borderId="18" xfId="0" applyNumberFormat="1" applyFill="1" applyBorder="1" applyAlignment="1">
      <alignment vertical="center"/>
    </xf>
    <xf numFmtId="3" fontId="0" fillId="33" borderId="18" xfId="0" applyNumberForma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3" fontId="14" fillId="0" borderId="13" xfId="0" applyNumberFormat="1" applyFont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1" fillId="33" borderId="15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4" xfId="0" applyNumberFormat="1" applyFont="1" applyFill="1" applyBorder="1" applyAlignment="1">
      <alignment horizontal="center" vertical="center"/>
    </xf>
    <xf numFmtId="49" fontId="6" fillId="3" borderId="20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14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vertical="center"/>
    </xf>
    <xf numFmtId="3" fontId="4" fillId="3" borderId="13" xfId="0" applyNumberFormat="1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3" fontId="0" fillId="3" borderId="13" xfId="0" applyNumberFormat="1" applyFont="1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14" fillId="3" borderId="18" xfId="0" applyFont="1" applyFill="1" applyBorder="1" applyAlignment="1">
      <alignment horizontal="center" vertical="center"/>
    </xf>
    <xf numFmtId="3" fontId="0" fillId="3" borderId="18" xfId="0" applyNumberFormat="1" applyFill="1" applyBorder="1" applyAlignment="1">
      <alignment vertical="center"/>
    </xf>
    <xf numFmtId="3" fontId="0" fillId="3" borderId="18" xfId="0" applyNumberForma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0"/>
  <sheetViews>
    <sheetView tabSelected="1" zoomScaleSheetLayoutView="85" zoomScalePageLayoutView="0" workbookViewId="0" topLeftCell="G1">
      <selection activeCell="O14" sqref="O14:O15"/>
    </sheetView>
  </sheetViews>
  <sheetFormatPr defaultColWidth="9.140625" defaultRowHeight="12.75"/>
  <cols>
    <col min="1" max="1" width="3.28125" style="1" customWidth="1"/>
    <col min="2" max="2" width="8.421875" style="1" customWidth="1"/>
    <col min="3" max="3" width="54.28125" style="1" customWidth="1"/>
    <col min="4" max="4" width="4.7109375" style="2" customWidth="1"/>
    <col min="5" max="5" width="7.7109375" style="2" customWidth="1"/>
    <col min="6" max="6" width="23.57421875" style="1" customWidth="1"/>
    <col min="7" max="7" width="11.7109375" style="1" customWidth="1"/>
    <col min="8" max="8" width="12.28125" style="1" customWidth="1"/>
    <col min="9" max="12" width="11.7109375" style="1" customWidth="1"/>
    <col min="13" max="13" width="10.7109375" style="1" customWidth="1"/>
    <col min="14" max="16384" width="9.140625" style="1" customWidth="1"/>
  </cols>
  <sheetData>
    <row r="1" ht="12.75">
      <c r="L1" s="21" t="s">
        <v>210</v>
      </c>
    </row>
    <row r="2" ht="12" customHeight="1">
      <c r="L2" s="21" t="s">
        <v>206</v>
      </c>
    </row>
    <row r="3" ht="10.5" customHeight="1">
      <c r="L3" s="21" t="s">
        <v>209</v>
      </c>
    </row>
    <row r="4" spans="1:12" ht="15" customHeight="1">
      <c r="A4" s="42" t="s">
        <v>23</v>
      </c>
      <c r="L4" s="107" t="s">
        <v>207</v>
      </c>
    </row>
    <row r="5" spans="1:12" ht="14.25" customHeight="1">
      <c r="A5" s="10"/>
      <c r="L5" s="108" t="s">
        <v>210</v>
      </c>
    </row>
    <row r="6" spans="1:12" ht="10.5" customHeight="1">
      <c r="A6" s="10"/>
      <c r="L6" s="21" t="s">
        <v>208</v>
      </c>
    </row>
    <row r="7" spans="1:13" ht="10.5" customHeight="1">
      <c r="A7" s="10"/>
      <c r="L7" s="44" t="s">
        <v>67</v>
      </c>
      <c r="M7" s="43"/>
    </row>
    <row r="8" spans="1:12" ht="10.5" customHeight="1">
      <c r="A8" s="10"/>
      <c r="L8" s="44" t="s">
        <v>205</v>
      </c>
    </row>
    <row r="9" ht="4.5" customHeight="1"/>
    <row r="10" spans="1:13" s="4" customFormat="1" ht="15" customHeight="1">
      <c r="A10" s="125" t="s">
        <v>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 s="4" customFormat="1" ht="15" customHeight="1">
      <c r="A11" s="125" t="s">
        <v>76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9:13" ht="12.75" customHeight="1">
      <c r="I12" s="11"/>
      <c r="M12" s="3" t="s">
        <v>24</v>
      </c>
    </row>
    <row r="13" spans="1:13" ht="27" customHeight="1">
      <c r="A13" s="122" t="s">
        <v>0</v>
      </c>
      <c r="B13" s="122" t="s">
        <v>1</v>
      </c>
      <c r="C13" s="122"/>
      <c r="D13" s="122" t="s">
        <v>10</v>
      </c>
      <c r="E13" s="122" t="s">
        <v>11</v>
      </c>
      <c r="F13" s="129" t="s">
        <v>68</v>
      </c>
      <c r="G13" s="130"/>
      <c r="H13" s="131"/>
      <c r="I13" s="128" t="s">
        <v>91</v>
      </c>
      <c r="J13" s="128" t="s">
        <v>92</v>
      </c>
      <c r="K13" s="128"/>
      <c r="L13" s="128"/>
      <c r="M13" s="128" t="s">
        <v>95</v>
      </c>
    </row>
    <row r="14" spans="1:13" s="8" customFormat="1" ht="39" customHeight="1">
      <c r="A14" s="122"/>
      <c r="B14" s="122"/>
      <c r="C14" s="122"/>
      <c r="D14" s="122"/>
      <c r="E14" s="122"/>
      <c r="F14" s="12" t="s">
        <v>69</v>
      </c>
      <c r="G14" s="13" t="s">
        <v>86</v>
      </c>
      <c r="H14" s="7" t="s">
        <v>90</v>
      </c>
      <c r="I14" s="128"/>
      <c r="J14" s="6" t="s">
        <v>70</v>
      </c>
      <c r="K14" s="6" t="s">
        <v>93</v>
      </c>
      <c r="L14" s="7" t="s">
        <v>94</v>
      </c>
      <c r="M14" s="128"/>
    </row>
    <row r="15" spans="1:13" s="5" customFormat="1" ht="12" customHeight="1">
      <c r="A15" s="14" t="s">
        <v>12</v>
      </c>
      <c r="B15" s="126" t="s">
        <v>13</v>
      </c>
      <c r="C15" s="127"/>
      <c r="D15" s="14" t="s">
        <v>14</v>
      </c>
      <c r="E15" s="14" t="s">
        <v>15</v>
      </c>
      <c r="F15" s="14" t="s">
        <v>16</v>
      </c>
      <c r="G15" s="15" t="s">
        <v>17</v>
      </c>
      <c r="H15" s="15" t="s">
        <v>18</v>
      </c>
      <c r="I15" s="14" t="s">
        <v>19</v>
      </c>
      <c r="J15" s="15" t="s">
        <v>77</v>
      </c>
      <c r="K15" s="14" t="s">
        <v>78</v>
      </c>
      <c r="L15" s="15" t="s">
        <v>79</v>
      </c>
      <c r="M15" s="14" t="s">
        <v>80</v>
      </c>
    </row>
    <row r="16" spans="1:13" s="5" customFormat="1" ht="3" customHeight="1">
      <c r="A16" s="135"/>
      <c r="B16" s="136"/>
      <c r="C16" s="137"/>
      <c r="D16" s="135"/>
      <c r="E16" s="135"/>
      <c r="F16" s="135"/>
      <c r="G16" s="138"/>
      <c r="H16" s="138"/>
      <c r="I16" s="135"/>
      <c r="J16" s="138"/>
      <c r="K16" s="135"/>
      <c r="L16" s="138"/>
      <c r="M16" s="135"/>
    </row>
    <row r="17" spans="1:13" s="18" customFormat="1" ht="13.5" customHeight="1">
      <c r="A17" s="139" t="s">
        <v>20</v>
      </c>
      <c r="B17" s="140" t="s">
        <v>7</v>
      </c>
      <c r="C17" s="141"/>
      <c r="D17" s="142"/>
      <c r="E17" s="142"/>
      <c r="F17" s="143"/>
      <c r="G17" s="144">
        <f aca="true" t="shared" si="0" ref="G17:M17">SUM(G18:G21)</f>
        <v>585406177</v>
      </c>
      <c r="H17" s="144">
        <f t="shared" si="0"/>
        <v>38620922</v>
      </c>
      <c r="I17" s="144">
        <f t="shared" si="0"/>
        <v>222947868</v>
      </c>
      <c r="J17" s="144">
        <f t="shared" si="0"/>
        <v>191078860</v>
      </c>
      <c r="K17" s="144">
        <f t="shared" si="0"/>
        <v>132758527</v>
      </c>
      <c r="L17" s="144">
        <f t="shared" si="0"/>
        <v>323837387</v>
      </c>
      <c r="M17" s="144">
        <f t="shared" si="0"/>
        <v>0</v>
      </c>
    </row>
    <row r="18" spans="1:13" s="18" customFormat="1" ht="12.75" customHeight="1">
      <c r="A18" s="143"/>
      <c r="B18" s="145" t="s">
        <v>137</v>
      </c>
      <c r="C18" s="146"/>
      <c r="D18" s="142"/>
      <c r="E18" s="142"/>
      <c r="F18" s="143"/>
      <c r="G18" s="147">
        <f>H18+I18+L18+M18</f>
        <v>90256117</v>
      </c>
      <c r="H18" s="147">
        <f aca="true" t="shared" si="1" ref="H18:K21">H25+H257</f>
        <v>10089133</v>
      </c>
      <c r="I18" s="147">
        <f>I25+I257</f>
        <v>18891513</v>
      </c>
      <c r="J18" s="147">
        <f t="shared" si="1"/>
        <v>38723385</v>
      </c>
      <c r="K18" s="147">
        <f t="shared" si="1"/>
        <v>22552086</v>
      </c>
      <c r="L18" s="147">
        <f>J18+K18</f>
        <v>61275471</v>
      </c>
      <c r="M18" s="147">
        <f>M25+M257</f>
        <v>0</v>
      </c>
    </row>
    <row r="19" spans="1:13" s="18" customFormat="1" ht="12.75" customHeight="1">
      <c r="A19" s="143"/>
      <c r="B19" s="145" t="s">
        <v>25</v>
      </c>
      <c r="C19" s="146"/>
      <c r="D19" s="142"/>
      <c r="E19" s="142"/>
      <c r="F19" s="143"/>
      <c r="G19" s="147">
        <f>H19+I19+L19+M19</f>
        <v>414793896</v>
      </c>
      <c r="H19" s="147">
        <f t="shared" si="1"/>
        <v>15703903</v>
      </c>
      <c r="I19" s="147">
        <f t="shared" si="1"/>
        <v>161515325</v>
      </c>
      <c r="J19" s="147">
        <f t="shared" si="1"/>
        <v>136929766</v>
      </c>
      <c r="K19" s="147">
        <f t="shared" si="1"/>
        <v>100644902</v>
      </c>
      <c r="L19" s="147">
        <f>J19+K19</f>
        <v>237574668</v>
      </c>
      <c r="M19" s="147">
        <f>M26+M258</f>
        <v>0</v>
      </c>
    </row>
    <row r="20" spans="1:13" s="18" customFormat="1" ht="12.75" customHeight="1">
      <c r="A20" s="143"/>
      <c r="B20" s="145" t="s">
        <v>72</v>
      </c>
      <c r="C20" s="146"/>
      <c r="D20" s="142"/>
      <c r="E20" s="142"/>
      <c r="F20" s="143"/>
      <c r="G20" s="147">
        <f>H20+I20+L20+M20</f>
        <v>77986710</v>
      </c>
      <c r="H20" s="147">
        <f t="shared" si="1"/>
        <v>11196734</v>
      </c>
      <c r="I20" s="147">
        <f t="shared" si="1"/>
        <v>41904583</v>
      </c>
      <c r="J20" s="147">
        <f t="shared" si="1"/>
        <v>15323854</v>
      </c>
      <c r="K20" s="147">
        <f t="shared" si="1"/>
        <v>9561539</v>
      </c>
      <c r="L20" s="147">
        <f>J20+K20</f>
        <v>24885393</v>
      </c>
      <c r="M20" s="147">
        <f>M27+M259</f>
        <v>0</v>
      </c>
    </row>
    <row r="21" spans="1:13" s="18" customFormat="1" ht="12.75" customHeight="1">
      <c r="A21" s="143"/>
      <c r="B21" s="145" t="s">
        <v>73</v>
      </c>
      <c r="C21" s="146"/>
      <c r="D21" s="142"/>
      <c r="E21" s="142"/>
      <c r="F21" s="143"/>
      <c r="G21" s="147">
        <f>H21+I21+L21+M21</f>
        <v>2369454</v>
      </c>
      <c r="H21" s="147">
        <f t="shared" si="1"/>
        <v>1631152</v>
      </c>
      <c r="I21" s="147">
        <f t="shared" si="1"/>
        <v>636447</v>
      </c>
      <c r="J21" s="147">
        <f t="shared" si="1"/>
        <v>101855</v>
      </c>
      <c r="K21" s="147">
        <f t="shared" si="1"/>
        <v>0</v>
      </c>
      <c r="L21" s="147">
        <f>J21+K21</f>
        <v>101855</v>
      </c>
      <c r="M21" s="147">
        <f>M28+M260</f>
        <v>0</v>
      </c>
    </row>
    <row r="22" spans="1:13" ht="3" customHeight="1">
      <c r="A22" s="148"/>
      <c r="B22" s="149"/>
      <c r="C22" s="150"/>
      <c r="D22" s="151"/>
      <c r="E22" s="151"/>
      <c r="F22" s="148"/>
      <c r="G22" s="152"/>
      <c r="H22" s="152"/>
      <c r="I22" s="153"/>
      <c r="J22" s="152"/>
      <c r="K22" s="152"/>
      <c r="L22" s="152"/>
      <c r="M22" s="152"/>
    </row>
    <row r="23" spans="1:13" ht="3" customHeight="1">
      <c r="A23" s="84"/>
      <c r="B23" s="85"/>
      <c r="C23" s="86"/>
      <c r="D23" s="87"/>
      <c r="E23" s="87"/>
      <c r="F23" s="84"/>
      <c r="G23" s="88"/>
      <c r="H23" s="88"/>
      <c r="I23" s="89"/>
      <c r="J23" s="88"/>
      <c r="K23" s="88"/>
      <c r="L23" s="88"/>
      <c r="M23" s="88"/>
    </row>
    <row r="24" spans="1:13" s="19" customFormat="1" ht="13.5" customHeight="1">
      <c r="A24" s="90" t="s">
        <v>21</v>
      </c>
      <c r="B24" s="123" t="s">
        <v>8</v>
      </c>
      <c r="C24" s="124"/>
      <c r="D24" s="91"/>
      <c r="E24" s="91"/>
      <c r="F24" s="92"/>
      <c r="G24" s="93">
        <f>SUM(G25:G28)</f>
        <v>13644023</v>
      </c>
      <c r="H24" s="93">
        <f aca="true" t="shared" si="2" ref="H24:M24">SUM(H25:H28)</f>
        <v>8147086</v>
      </c>
      <c r="I24" s="93">
        <f t="shared" si="2"/>
        <v>4811025</v>
      </c>
      <c r="J24" s="93">
        <f t="shared" si="2"/>
        <v>685912</v>
      </c>
      <c r="K24" s="93">
        <f t="shared" si="2"/>
        <v>0</v>
      </c>
      <c r="L24" s="93">
        <f t="shared" si="2"/>
        <v>685912</v>
      </c>
      <c r="M24" s="93">
        <f t="shared" si="2"/>
        <v>0</v>
      </c>
    </row>
    <row r="25" spans="1:13" s="19" customFormat="1" ht="12" customHeight="1">
      <c r="A25" s="92"/>
      <c r="B25" s="120" t="s">
        <v>137</v>
      </c>
      <c r="C25" s="121"/>
      <c r="D25" s="91"/>
      <c r="E25" s="91"/>
      <c r="F25" s="92"/>
      <c r="G25" s="94">
        <f>H25+I25+L25+M25</f>
        <v>851212</v>
      </c>
      <c r="H25" s="94">
        <f aca="true" t="shared" si="3" ref="H25:K26">H32+H41+H50+H59+H68+H77+H86+H95+H104+H113+H122+H131+H140+H149+H158+H167+H176+H185+H194+H203+H212+H221+H230+H239+H248</f>
        <v>578537</v>
      </c>
      <c r="I25" s="94">
        <f t="shared" si="3"/>
        <v>265797</v>
      </c>
      <c r="J25" s="94">
        <f t="shared" si="3"/>
        <v>6878</v>
      </c>
      <c r="K25" s="94">
        <f t="shared" si="3"/>
        <v>0</v>
      </c>
      <c r="L25" s="94">
        <f>J25+K25</f>
        <v>6878</v>
      </c>
      <c r="M25" s="94">
        <f>M32+M41+M50+M59+M68+M77+M86+M95+M104+M113+M122+M131+M140+M149+M158+M167+M176+M185+M194+M203+M212+M221+M230+M239+M248</f>
        <v>0</v>
      </c>
    </row>
    <row r="26" spans="1:13" s="19" customFormat="1" ht="12" customHeight="1">
      <c r="A26" s="92"/>
      <c r="B26" s="120" t="s">
        <v>25</v>
      </c>
      <c r="C26" s="121"/>
      <c r="D26" s="91"/>
      <c r="E26" s="91"/>
      <c r="F26" s="92"/>
      <c r="G26" s="94">
        <f>H26+I26+L26+M26</f>
        <v>11263597</v>
      </c>
      <c r="H26" s="94">
        <f t="shared" si="3"/>
        <v>6660162</v>
      </c>
      <c r="I26" s="94">
        <f t="shared" si="3"/>
        <v>4026256</v>
      </c>
      <c r="J26" s="94">
        <f t="shared" si="3"/>
        <v>577179</v>
      </c>
      <c r="K26" s="94">
        <f t="shared" si="3"/>
        <v>0</v>
      </c>
      <c r="L26" s="94">
        <f>J26+K26</f>
        <v>577179</v>
      </c>
      <c r="M26" s="94">
        <f>M33+M42+M51+M60+M69+M78+M87+M96+M105+M114+M123+M132+M141+M150+M159+M168+M177+M186+M195+M204+M213+M222+M231+M240+M249</f>
        <v>0</v>
      </c>
    </row>
    <row r="27" spans="1:13" s="19" customFormat="1" ht="12" customHeight="1">
      <c r="A27" s="92"/>
      <c r="B27" s="120" t="s">
        <v>72</v>
      </c>
      <c r="C27" s="121"/>
      <c r="D27" s="91"/>
      <c r="E27" s="91"/>
      <c r="F27" s="92"/>
      <c r="G27" s="94">
        <f>H27+I27+L27+M27</f>
        <v>0</v>
      </c>
      <c r="H27" s="94">
        <f aca="true" t="shared" si="4" ref="H27:K28">H35+H44+H53+H62+H71+H80+H89+H98+H107+H116+H125+H134+H143+H152+H161+H170+H179+H188+H197+H206+H215+H224+H233+H242+H251</f>
        <v>0</v>
      </c>
      <c r="I27" s="94">
        <f t="shared" si="4"/>
        <v>0</v>
      </c>
      <c r="J27" s="94">
        <f t="shared" si="4"/>
        <v>0</v>
      </c>
      <c r="K27" s="94">
        <f t="shared" si="4"/>
        <v>0</v>
      </c>
      <c r="L27" s="94">
        <f>J27+K27</f>
        <v>0</v>
      </c>
      <c r="M27" s="94">
        <f>M35+M44+M53+M62+M71+M80+M89+M98+M107+M116+M125+M134+M143+M152+M161+M170+M179+M188+M197+M206+M215+M224+M233+M242+M251</f>
        <v>0</v>
      </c>
    </row>
    <row r="28" spans="1:13" s="19" customFormat="1" ht="12" customHeight="1">
      <c r="A28" s="92"/>
      <c r="B28" s="120" t="s">
        <v>73</v>
      </c>
      <c r="C28" s="121"/>
      <c r="D28" s="91"/>
      <c r="E28" s="91"/>
      <c r="F28" s="92"/>
      <c r="G28" s="94">
        <f>H28+I28+L28+M28</f>
        <v>1529214</v>
      </c>
      <c r="H28" s="94">
        <f t="shared" si="4"/>
        <v>908387</v>
      </c>
      <c r="I28" s="94">
        <f t="shared" si="4"/>
        <v>518972</v>
      </c>
      <c r="J28" s="94">
        <f t="shared" si="4"/>
        <v>101855</v>
      </c>
      <c r="K28" s="94">
        <f t="shared" si="4"/>
        <v>0</v>
      </c>
      <c r="L28" s="94">
        <f>J28+K28</f>
        <v>101855</v>
      </c>
      <c r="M28" s="94">
        <f>M36+M45+M54+M63+M72+M81+M90+M99+M108+M117+M126+M135+M144+M153+M162+M171+M180+M189+M198+M207+M216+M225+M234+M243+M252</f>
        <v>0</v>
      </c>
    </row>
    <row r="29" spans="1:13" ht="3" customHeight="1">
      <c r="A29" s="95"/>
      <c r="B29" s="96"/>
      <c r="C29" s="97"/>
      <c r="D29" s="98"/>
      <c r="E29" s="98"/>
      <c r="F29" s="95"/>
      <c r="G29" s="99"/>
      <c r="H29" s="99"/>
      <c r="I29" s="100"/>
      <c r="J29" s="99"/>
      <c r="K29" s="99"/>
      <c r="L29" s="99"/>
      <c r="M29" s="99"/>
    </row>
    <row r="30" spans="1:13" s="21" customFormat="1" ht="3" customHeight="1">
      <c r="A30" s="111" t="s">
        <v>22</v>
      </c>
      <c r="B30" s="20"/>
      <c r="C30" s="34"/>
      <c r="D30" s="114">
        <v>150</v>
      </c>
      <c r="E30" s="114">
        <v>15011</v>
      </c>
      <c r="F30" s="20"/>
      <c r="G30" s="49"/>
      <c r="H30" s="50"/>
      <c r="I30" s="51"/>
      <c r="J30" s="49"/>
      <c r="K30" s="49"/>
      <c r="L30" s="49"/>
      <c r="M30" s="49"/>
    </row>
    <row r="31" spans="1:13" s="21" customFormat="1" ht="11.25" customHeight="1">
      <c r="A31" s="112"/>
      <c r="B31" s="22" t="s">
        <v>2</v>
      </c>
      <c r="C31" s="23" t="s">
        <v>30</v>
      </c>
      <c r="D31" s="115"/>
      <c r="E31" s="115"/>
      <c r="F31" s="46" t="s">
        <v>6</v>
      </c>
      <c r="G31" s="47">
        <f aca="true" t="shared" si="5" ref="G31:M31">SUM(G32:G37)</f>
        <v>1752900</v>
      </c>
      <c r="H31" s="47">
        <f t="shared" si="5"/>
        <v>1603300</v>
      </c>
      <c r="I31" s="47">
        <f t="shared" si="5"/>
        <v>149600</v>
      </c>
      <c r="J31" s="47">
        <f t="shared" si="5"/>
        <v>0</v>
      </c>
      <c r="K31" s="47">
        <f t="shared" si="5"/>
        <v>0</v>
      </c>
      <c r="L31" s="47">
        <f t="shared" si="5"/>
        <v>0</v>
      </c>
      <c r="M31" s="47">
        <f t="shared" si="5"/>
        <v>0</v>
      </c>
    </row>
    <row r="32" spans="1:13" s="21" customFormat="1" ht="11.25" customHeight="1">
      <c r="A32" s="112"/>
      <c r="B32" s="22" t="s">
        <v>3</v>
      </c>
      <c r="C32" s="23" t="s">
        <v>34</v>
      </c>
      <c r="D32" s="115"/>
      <c r="E32" s="115"/>
      <c r="F32" s="17" t="s">
        <v>143</v>
      </c>
      <c r="G32" s="57">
        <f>H32+I32+L32+M32</f>
        <v>262935</v>
      </c>
      <c r="H32" s="57">
        <v>240495</v>
      </c>
      <c r="I32" s="57">
        <v>22440</v>
      </c>
      <c r="J32" s="57">
        <v>0</v>
      </c>
      <c r="K32" s="33">
        <v>0</v>
      </c>
      <c r="L32" s="33">
        <f>J32+K32</f>
        <v>0</v>
      </c>
      <c r="M32" s="33">
        <v>0</v>
      </c>
    </row>
    <row r="33" spans="1:13" s="21" customFormat="1" ht="11.25" customHeight="1">
      <c r="A33" s="112"/>
      <c r="B33" s="22" t="s">
        <v>4</v>
      </c>
      <c r="C33" s="23" t="s">
        <v>31</v>
      </c>
      <c r="D33" s="115"/>
      <c r="E33" s="115"/>
      <c r="F33" s="17" t="s">
        <v>71</v>
      </c>
      <c r="G33" s="110">
        <f>H33+I33+L33+M33</f>
        <v>1489965</v>
      </c>
      <c r="H33" s="110">
        <v>1362805</v>
      </c>
      <c r="I33" s="110">
        <v>127160</v>
      </c>
      <c r="J33" s="110">
        <v>0</v>
      </c>
      <c r="K33" s="109">
        <v>0</v>
      </c>
      <c r="L33" s="109">
        <f>J33+K33</f>
        <v>0</v>
      </c>
      <c r="M33" s="109">
        <v>0</v>
      </c>
    </row>
    <row r="34" spans="1:13" s="21" customFormat="1" ht="11.25" customHeight="1">
      <c r="A34" s="112"/>
      <c r="B34" s="22"/>
      <c r="C34" s="24" t="s">
        <v>32</v>
      </c>
      <c r="D34" s="115"/>
      <c r="E34" s="115"/>
      <c r="F34" s="17" t="s">
        <v>81</v>
      </c>
      <c r="G34" s="110"/>
      <c r="H34" s="110"/>
      <c r="I34" s="110"/>
      <c r="J34" s="110"/>
      <c r="K34" s="109"/>
      <c r="L34" s="109"/>
      <c r="M34" s="109"/>
    </row>
    <row r="35" spans="1:13" s="21" customFormat="1" ht="11.25" customHeight="1">
      <c r="A35" s="112"/>
      <c r="B35" s="22" t="s">
        <v>5</v>
      </c>
      <c r="C35" s="23" t="s">
        <v>57</v>
      </c>
      <c r="D35" s="115"/>
      <c r="E35" s="115"/>
      <c r="F35" s="17" t="s">
        <v>74</v>
      </c>
      <c r="G35" s="57">
        <f>H35+I35+L35+M35</f>
        <v>0</v>
      </c>
      <c r="H35" s="57">
        <v>0</v>
      </c>
      <c r="I35" s="57">
        <v>0</v>
      </c>
      <c r="J35" s="57">
        <v>0</v>
      </c>
      <c r="K35" s="33">
        <v>0</v>
      </c>
      <c r="L35" s="33">
        <f>J35+K35</f>
        <v>0</v>
      </c>
      <c r="M35" s="33">
        <v>0</v>
      </c>
    </row>
    <row r="36" spans="1:13" s="21" customFormat="1" ht="11.25" customHeight="1">
      <c r="A36" s="112"/>
      <c r="B36" s="22"/>
      <c r="C36" s="23" t="s">
        <v>58</v>
      </c>
      <c r="D36" s="115"/>
      <c r="E36" s="115"/>
      <c r="F36" s="17" t="s">
        <v>75</v>
      </c>
      <c r="G36" s="110">
        <f>H36+I36+L36+M36</f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f>J36+K36</f>
        <v>0</v>
      </c>
      <c r="M36" s="109">
        <v>0</v>
      </c>
    </row>
    <row r="37" spans="1:13" s="21" customFormat="1" ht="11.25" customHeight="1">
      <c r="A37" s="112"/>
      <c r="B37" s="22"/>
      <c r="C37" s="23"/>
      <c r="D37" s="115"/>
      <c r="E37" s="115"/>
      <c r="F37" s="31" t="s">
        <v>82</v>
      </c>
      <c r="G37" s="110"/>
      <c r="H37" s="110"/>
      <c r="I37" s="110"/>
      <c r="J37" s="110"/>
      <c r="K37" s="110"/>
      <c r="L37" s="110"/>
      <c r="M37" s="109"/>
    </row>
    <row r="38" spans="1:13" s="21" customFormat="1" ht="3" customHeight="1">
      <c r="A38" s="113"/>
      <c r="B38" s="25"/>
      <c r="C38" s="26"/>
      <c r="D38" s="116"/>
      <c r="E38" s="116"/>
      <c r="F38" s="25"/>
      <c r="G38" s="61"/>
      <c r="H38" s="62"/>
      <c r="I38" s="63"/>
      <c r="J38" s="61"/>
      <c r="K38" s="28"/>
      <c r="L38" s="28"/>
      <c r="M38" s="28"/>
    </row>
    <row r="39" spans="1:13" s="21" customFormat="1" ht="3" customHeight="1">
      <c r="A39" s="111" t="s">
        <v>26</v>
      </c>
      <c r="B39" s="20"/>
      <c r="C39" s="34"/>
      <c r="D39" s="114">
        <v>150</v>
      </c>
      <c r="E39" s="114">
        <v>15011</v>
      </c>
      <c r="F39" s="20"/>
      <c r="G39" s="64"/>
      <c r="H39" s="65"/>
      <c r="I39" s="66"/>
      <c r="J39" s="64"/>
      <c r="K39" s="49"/>
      <c r="L39" s="49"/>
      <c r="M39" s="49"/>
    </row>
    <row r="40" spans="1:13" s="21" customFormat="1" ht="11.25" customHeight="1">
      <c r="A40" s="112"/>
      <c r="B40" s="22" t="s">
        <v>2</v>
      </c>
      <c r="C40" s="23" t="s">
        <v>30</v>
      </c>
      <c r="D40" s="115"/>
      <c r="E40" s="115"/>
      <c r="F40" s="46" t="s">
        <v>6</v>
      </c>
      <c r="G40" s="67">
        <f aca="true" t="shared" si="6" ref="G40:M40">SUM(G41:G46)</f>
        <v>1320417</v>
      </c>
      <c r="H40" s="67">
        <f t="shared" si="6"/>
        <v>1254147</v>
      </c>
      <c r="I40" s="67">
        <f t="shared" si="6"/>
        <v>66270</v>
      </c>
      <c r="J40" s="67">
        <f t="shared" si="6"/>
        <v>0</v>
      </c>
      <c r="K40" s="47">
        <f t="shared" si="6"/>
        <v>0</v>
      </c>
      <c r="L40" s="47">
        <f t="shared" si="6"/>
        <v>0</v>
      </c>
      <c r="M40" s="47">
        <f t="shared" si="6"/>
        <v>0</v>
      </c>
    </row>
    <row r="41" spans="1:13" s="21" customFormat="1" ht="11.25" customHeight="1">
      <c r="A41" s="112"/>
      <c r="B41" s="22" t="s">
        <v>3</v>
      </c>
      <c r="C41" s="23" t="s">
        <v>34</v>
      </c>
      <c r="D41" s="115"/>
      <c r="E41" s="115"/>
      <c r="F41" s="17" t="s">
        <v>143</v>
      </c>
      <c r="G41" s="57">
        <f>H41+I41+L41+M41</f>
        <v>0</v>
      </c>
      <c r="H41" s="57">
        <v>0</v>
      </c>
      <c r="I41" s="57">
        <v>0</v>
      </c>
      <c r="J41" s="57">
        <v>0</v>
      </c>
      <c r="K41" s="33">
        <v>0</v>
      </c>
      <c r="L41" s="33">
        <f>J41+K41</f>
        <v>0</v>
      </c>
      <c r="M41" s="33">
        <v>0</v>
      </c>
    </row>
    <row r="42" spans="1:13" s="21" customFormat="1" ht="11.25" customHeight="1">
      <c r="A42" s="112"/>
      <c r="B42" s="22" t="s">
        <v>4</v>
      </c>
      <c r="C42" s="23" t="s">
        <v>31</v>
      </c>
      <c r="D42" s="115"/>
      <c r="E42" s="115"/>
      <c r="F42" s="17" t="s">
        <v>71</v>
      </c>
      <c r="G42" s="110">
        <f>H42+I42+L42+M42</f>
        <v>1122353</v>
      </c>
      <c r="H42" s="110">
        <f>63360+1002665</f>
        <v>1066025</v>
      </c>
      <c r="I42" s="110">
        <v>56328</v>
      </c>
      <c r="J42" s="110">
        <v>0</v>
      </c>
      <c r="K42" s="109">
        <v>0</v>
      </c>
      <c r="L42" s="109">
        <f>J42+K42</f>
        <v>0</v>
      </c>
      <c r="M42" s="109">
        <v>0</v>
      </c>
    </row>
    <row r="43" spans="1:13" s="21" customFormat="1" ht="11.25" customHeight="1">
      <c r="A43" s="112"/>
      <c r="B43" s="22"/>
      <c r="C43" s="24" t="s">
        <v>32</v>
      </c>
      <c r="D43" s="115"/>
      <c r="E43" s="115"/>
      <c r="F43" s="17" t="s">
        <v>81</v>
      </c>
      <c r="G43" s="110"/>
      <c r="H43" s="110"/>
      <c r="I43" s="110"/>
      <c r="J43" s="110"/>
      <c r="K43" s="109"/>
      <c r="L43" s="109"/>
      <c r="M43" s="109"/>
    </row>
    <row r="44" spans="1:13" s="21" customFormat="1" ht="11.25" customHeight="1">
      <c r="A44" s="112"/>
      <c r="B44" s="22" t="s">
        <v>5</v>
      </c>
      <c r="C44" s="23" t="s">
        <v>28</v>
      </c>
      <c r="D44" s="115"/>
      <c r="E44" s="115"/>
      <c r="F44" s="17" t="s">
        <v>74</v>
      </c>
      <c r="G44" s="57">
        <f>H44+I44+L44+M44</f>
        <v>0</v>
      </c>
      <c r="H44" s="57">
        <v>0</v>
      </c>
      <c r="I44" s="57">
        <v>0</v>
      </c>
      <c r="J44" s="57">
        <v>0</v>
      </c>
      <c r="K44" s="33">
        <v>0</v>
      </c>
      <c r="L44" s="33">
        <f>J44+K44</f>
        <v>0</v>
      </c>
      <c r="M44" s="33">
        <v>0</v>
      </c>
    </row>
    <row r="45" spans="1:13" s="21" customFormat="1" ht="11.25" customHeight="1">
      <c r="A45" s="112"/>
      <c r="B45" s="22"/>
      <c r="C45" s="24"/>
      <c r="D45" s="115"/>
      <c r="E45" s="115"/>
      <c r="F45" s="17" t="s">
        <v>75</v>
      </c>
      <c r="G45" s="110">
        <f>H45+I45+L45+M45</f>
        <v>198064</v>
      </c>
      <c r="H45" s="110">
        <f>11181+176941</f>
        <v>188122</v>
      </c>
      <c r="I45" s="110">
        <v>9942</v>
      </c>
      <c r="J45" s="110">
        <v>0</v>
      </c>
      <c r="K45" s="110">
        <v>0</v>
      </c>
      <c r="L45" s="110">
        <f>J45+K45</f>
        <v>0</v>
      </c>
      <c r="M45" s="109">
        <v>0</v>
      </c>
    </row>
    <row r="46" spans="1:13" s="21" customFormat="1" ht="11.25" customHeight="1">
      <c r="A46" s="112"/>
      <c r="B46" s="22"/>
      <c r="C46" s="23"/>
      <c r="D46" s="115"/>
      <c r="E46" s="115"/>
      <c r="F46" s="31" t="s">
        <v>82</v>
      </c>
      <c r="G46" s="110"/>
      <c r="H46" s="110"/>
      <c r="I46" s="110"/>
      <c r="J46" s="110"/>
      <c r="K46" s="110"/>
      <c r="L46" s="110"/>
      <c r="M46" s="109"/>
    </row>
    <row r="47" spans="1:13" s="21" customFormat="1" ht="3" customHeight="1">
      <c r="A47" s="113"/>
      <c r="B47" s="25"/>
      <c r="C47" s="26"/>
      <c r="D47" s="116"/>
      <c r="E47" s="116"/>
      <c r="F47" s="25"/>
      <c r="G47" s="61"/>
      <c r="H47" s="62"/>
      <c r="I47" s="63"/>
      <c r="J47" s="61"/>
      <c r="K47" s="28"/>
      <c r="L47" s="28"/>
      <c r="M47" s="28"/>
    </row>
    <row r="48" spans="1:13" s="21" customFormat="1" ht="3" customHeight="1">
      <c r="A48" s="111" t="s">
        <v>27</v>
      </c>
      <c r="B48" s="20"/>
      <c r="C48" s="34"/>
      <c r="D48" s="114">
        <v>150</v>
      </c>
      <c r="E48" s="114">
        <v>15013</v>
      </c>
      <c r="F48" s="20"/>
      <c r="G48" s="64"/>
      <c r="H48" s="65"/>
      <c r="I48" s="66"/>
      <c r="J48" s="64"/>
      <c r="K48" s="49"/>
      <c r="L48" s="49"/>
      <c r="M48" s="49"/>
    </row>
    <row r="49" spans="1:13" s="21" customFormat="1" ht="11.25" customHeight="1">
      <c r="A49" s="112"/>
      <c r="B49" s="22" t="s">
        <v>2</v>
      </c>
      <c r="C49" s="23" t="s">
        <v>30</v>
      </c>
      <c r="D49" s="115"/>
      <c r="E49" s="115"/>
      <c r="F49" s="46" t="s">
        <v>6</v>
      </c>
      <c r="G49" s="67">
        <f aca="true" t="shared" si="7" ref="G49:M49">SUM(G50:G55)</f>
        <v>771213</v>
      </c>
      <c r="H49" s="67">
        <f t="shared" si="7"/>
        <v>719707</v>
      </c>
      <c r="I49" s="67">
        <f t="shared" si="7"/>
        <v>51506</v>
      </c>
      <c r="J49" s="67">
        <f t="shared" si="7"/>
        <v>0</v>
      </c>
      <c r="K49" s="47">
        <f t="shared" si="7"/>
        <v>0</v>
      </c>
      <c r="L49" s="47">
        <f t="shared" si="7"/>
        <v>0</v>
      </c>
      <c r="M49" s="47">
        <f t="shared" si="7"/>
        <v>0</v>
      </c>
    </row>
    <row r="50" spans="1:13" s="21" customFormat="1" ht="11.25" customHeight="1">
      <c r="A50" s="112"/>
      <c r="B50" s="22" t="s">
        <v>3</v>
      </c>
      <c r="C50" s="16" t="s">
        <v>150</v>
      </c>
      <c r="D50" s="115"/>
      <c r="E50" s="115"/>
      <c r="F50" s="17" t="s">
        <v>143</v>
      </c>
      <c r="G50" s="57">
        <f>H50+I50+L50+M50</f>
        <v>0</v>
      </c>
      <c r="H50" s="57">
        <v>0</v>
      </c>
      <c r="I50" s="57">
        <v>0</v>
      </c>
      <c r="J50" s="57">
        <v>0</v>
      </c>
      <c r="K50" s="33">
        <v>0</v>
      </c>
      <c r="L50" s="33">
        <f>J50+K50</f>
        <v>0</v>
      </c>
      <c r="M50" s="33">
        <v>0</v>
      </c>
    </row>
    <row r="51" spans="1:13" s="21" customFormat="1" ht="11.25" customHeight="1">
      <c r="A51" s="112"/>
      <c r="B51" s="22" t="s">
        <v>4</v>
      </c>
      <c r="C51" s="16" t="s">
        <v>151</v>
      </c>
      <c r="D51" s="115"/>
      <c r="E51" s="115"/>
      <c r="F51" s="17" t="s">
        <v>71</v>
      </c>
      <c r="G51" s="110">
        <f>H51+I51+L51+M51</f>
        <v>655530</v>
      </c>
      <c r="H51" s="110">
        <v>611751</v>
      </c>
      <c r="I51" s="110">
        <v>43779</v>
      </c>
      <c r="J51" s="110">
        <v>0</v>
      </c>
      <c r="K51" s="109">
        <v>0</v>
      </c>
      <c r="L51" s="109">
        <f>J51+K51</f>
        <v>0</v>
      </c>
      <c r="M51" s="109">
        <v>0</v>
      </c>
    </row>
    <row r="52" spans="1:13" s="21" customFormat="1" ht="11.25" customHeight="1">
      <c r="A52" s="112"/>
      <c r="B52" s="22" t="s">
        <v>5</v>
      </c>
      <c r="C52" s="24" t="s">
        <v>59</v>
      </c>
      <c r="D52" s="115"/>
      <c r="E52" s="115"/>
      <c r="F52" s="17" t="s">
        <v>81</v>
      </c>
      <c r="G52" s="110"/>
      <c r="H52" s="110"/>
      <c r="I52" s="110"/>
      <c r="J52" s="110"/>
      <c r="K52" s="109"/>
      <c r="L52" s="109"/>
      <c r="M52" s="109"/>
    </row>
    <row r="53" spans="1:13" s="21" customFormat="1" ht="11.25" customHeight="1">
      <c r="A53" s="112"/>
      <c r="B53" s="22"/>
      <c r="C53" s="16"/>
      <c r="D53" s="115"/>
      <c r="E53" s="115"/>
      <c r="F53" s="17" t="s">
        <v>74</v>
      </c>
      <c r="G53" s="57">
        <f>H53+I53+L53+M53</f>
        <v>0</v>
      </c>
      <c r="H53" s="57">
        <v>0</v>
      </c>
      <c r="I53" s="57">
        <v>0</v>
      </c>
      <c r="J53" s="57">
        <v>0</v>
      </c>
      <c r="K53" s="33">
        <v>0</v>
      </c>
      <c r="L53" s="33">
        <f>J53+K53</f>
        <v>0</v>
      </c>
      <c r="M53" s="33">
        <v>0</v>
      </c>
    </row>
    <row r="54" spans="1:13" s="21" customFormat="1" ht="11.25" customHeight="1">
      <c r="A54" s="112"/>
      <c r="B54" s="22"/>
      <c r="C54" s="16"/>
      <c r="D54" s="115"/>
      <c r="E54" s="115"/>
      <c r="F54" s="17" t="s">
        <v>75</v>
      </c>
      <c r="G54" s="110">
        <f>H54+I54+L54+M54</f>
        <v>115683</v>
      </c>
      <c r="H54" s="110">
        <v>107956</v>
      </c>
      <c r="I54" s="110">
        <v>7727</v>
      </c>
      <c r="J54" s="110">
        <v>0</v>
      </c>
      <c r="K54" s="110">
        <v>0</v>
      </c>
      <c r="L54" s="110">
        <f>J54+K54</f>
        <v>0</v>
      </c>
      <c r="M54" s="109">
        <v>0</v>
      </c>
    </row>
    <row r="55" spans="1:13" s="21" customFormat="1" ht="11.25" customHeight="1">
      <c r="A55" s="112"/>
      <c r="B55" s="22"/>
      <c r="C55" s="24"/>
      <c r="D55" s="115"/>
      <c r="E55" s="115"/>
      <c r="F55" s="31" t="s">
        <v>82</v>
      </c>
      <c r="G55" s="110"/>
      <c r="H55" s="110"/>
      <c r="I55" s="110"/>
      <c r="J55" s="110"/>
      <c r="K55" s="110"/>
      <c r="L55" s="110"/>
      <c r="M55" s="109"/>
    </row>
    <row r="56" spans="1:13" s="21" customFormat="1" ht="3" customHeight="1">
      <c r="A56" s="113"/>
      <c r="B56" s="25"/>
      <c r="C56" s="26"/>
      <c r="D56" s="116"/>
      <c r="E56" s="116"/>
      <c r="F56" s="25"/>
      <c r="G56" s="61"/>
      <c r="H56" s="62"/>
      <c r="I56" s="63"/>
      <c r="J56" s="61"/>
      <c r="K56" s="28"/>
      <c r="L56" s="28"/>
      <c r="M56" s="28"/>
    </row>
    <row r="57" spans="1:13" s="21" customFormat="1" ht="3" customHeight="1">
      <c r="A57" s="111" t="s">
        <v>29</v>
      </c>
      <c r="B57" s="20"/>
      <c r="C57" s="34"/>
      <c r="D57" s="114">
        <v>150</v>
      </c>
      <c r="E57" s="114">
        <v>15013</v>
      </c>
      <c r="F57" s="20"/>
      <c r="G57" s="64"/>
      <c r="H57" s="65"/>
      <c r="I57" s="66"/>
      <c r="J57" s="64"/>
      <c r="K57" s="49"/>
      <c r="L57" s="49"/>
      <c r="M57" s="49"/>
    </row>
    <row r="58" spans="1:13" s="21" customFormat="1" ht="11.25" customHeight="1">
      <c r="A58" s="112"/>
      <c r="B58" s="22" t="s">
        <v>2</v>
      </c>
      <c r="C58" s="23" t="s">
        <v>30</v>
      </c>
      <c r="D58" s="115"/>
      <c r="E58" s="115"/>
      <c r="F58" s="46" t="s">
        <v>6</v>
      </c>
      <c r="G58" s="67">
        <f aca="true" t="shared" si="8" ref="G58:M58">SUM(G59:G64)</f>
        <v>347599</v>
      </c>
      <c r="H58" s="67">
        <f t="shared" si="8"/>
        <v>16600</v>
      </c>
      <c r="I58" s="67">
        <f t="shared" si="8"/>
        <v>330999</v>
      </c>
      <c r="J58" s="67">
        <f t="shared" si="8"/>
        <v>0</v>
      </c>
      <c r="K58" s="47">
        <f t="shared" si="8"/>
        <v>0</v>
      </c>
      <c r="L58" s="47">
        <f t="shared" si="8"/>
        <v>0</v>
      </c>
      <c r="M58" s="47">
        <f t="shared" si="8"/>
        <v>0</v>
      </c>
    </row>
    <row r="59" spans="1:13" s="21" customFormat="1" ht="11.25" customHeight="1">
      <c r="A59" s="112"/>
      <c r="B59" s="22" t="s">
        <v>3</v>
      </c>
      <c r="C59" s="16" t="s">
        <v>150</v>
      </c>
      <c r="D59" s="115"/>
      <c r="E59" s="115"/>
      <c r="F59" s="17" t="s">
        <v>143</v>
      </c>
      <c r="G59" s="57">
        <f>H59+I59+L59+M59</f>
        <v>0</v>
      </c>
      <c r="H59" s="57">
        <v>0</v>
      </c>
      <c r="I59" s="57">
        <v>0</v>
      </c>
      <c r="J59" s="57">
        <v>0</v>
      </c>
      <c r="K59" s="33">
        <v>0</v>
      </c>
      <c r="L59" s="33">
        <f>J59+K59</f>
        <v>0</v>
      </c>
      <c r="M59" s="33">
        <v>0</v>
      </c>
    </row>
    <row r="60" spans="1:13" s="21" customFormat="1" ht="11.25" customHeight="1">
      <c r="A60" s="112"/>
      <c r="B60" s="22" t="s">
        <v>4</v>
      </c>
      <c r="C60" s="16" t="s">
        <v>151</v>
      </c>
      <c r="D60" s="115"/>
      <c r="E60" s="115"/>
      <c r="F60" s="17" t="s">
        <v>71</v>
      </c>
      <c r="G60" s="110">
        <f>H60+I60+L60+M60</f>
        <v>295459</v>
      </c>
      <c r="H60" s="110">
        <v>14110</v>
      </c>
      <c r="I60" s="110">
        <v>281349</v>
      </c>
      <c r="J60" s="110">
        <v>0</v>
      </c>
      <c r="K60" s="109">
        <v>0</v>
      </c>
      <c r="L60" s="109">
        <f>J60+K60</f>
        <v>0</v>
      </c>
      <c r="M60" s="109">
        <v>0</v>
      </c>
    </row>
    <row r="61" spans="1:13" s="21" customFormat="1" ht="11.25" customHeight="1">
      <c r="A61" s="112"/>
      <c r="B61" s="22"/>
      <c r="C61" s="24" t="s">
        <v>203</v>
      </c>
      <c r="D61" s="115"/>
      <c r="E61" s="115"/>
      <c r="F61" s="17" t="s">
        <v>81</v>
      </c>
      <c r="G61" s="110"/>
      <c r="H61" s="110"/>
      <c r="I61" s="110"/>
      <c r="J61" s="110"/>
      <c r="K61" s="109"/>
      <c r="L61" s="109"/>
      <c r="M61" s="109"/>
    </row>
    <row r="62" spans="1:13" s="21" customFormat="1" ht="11.25" customHeight="1">
      <c r="A62" s="112"/>
      <c r="B62" s="22" t="s">
        <v>5</v>
      </c>
      <c r="C62" s="24" t="s">
        <v>204</v>
      </c>
      <c r="D62" s="115"/>
      <c r="E62" s="115"/>
      <c r="F62" s="17" t="s">
        <v>74</v>
      </c>
      <c r="G62" s="57">
        <f>H62+I62+L62+M62</f>
        <v>0</v>
      </c>
      <c r="H62" s="57">
        <v>0</v>
      </c>
      <c r="I62" s="57">
        <v>0</v>
      </c>
      <c r="J62" s="57">
        <v>0</v>
      </c>
      <c r="K62" s="33">
        <v>0</v>
      </c>
      <c r="L62" s="33">
        <f>J62+K62</f>
        <v>0</v>
      </c>
      <c r="M62" s="33">
        <v>0</v>
      </c>
    </row>
    <row r="63" spans="1:13" s="21" customFormat="1" ht="11.25" customHeight="1">
      <c r="A63" s="112"/>
      <c r="B63" s="22"/>
      <c r="C63" s="16"/>
      <c r="D63" s="115"/>
      <c r="E63" s="115"/>
      <c r="F63" s="17" t="s">
        <v>75</v>
      </c>
      <c r="G63" s="110">
        <f>H63+I63+L63+M63</f>
        <v>52140</v>
      </c>
      <c r="H63" s="110">
        <v>2490</v>
      </c>
      <c r="I63" s="110">
        <v>49650</v>
      </c>
      <c r="J63" s="110">
        <v>0</v>
      </c>
      <c r="K63" s="110">
        <v>0</v>
      </c>
      <c r="L63" s="110">
        <f>J63+K63</f>
        <v>0</v>
      </c>
      <c r="M63" s="109">
        <v>0</v>
      </c>
    </row>
    <row r="64" spans="1:13" s="21" customFormat="1" ht="11.25" customHeight="1">
      <c r="A64" s="112"/>
      <c r="B64" s="22"/>
      <c r="C64" s="24"/>
      <c r="D64" s="115"/>
      <c r="E64" s="115"/>
      <c r="F64" s="31" t="s">
        <v>82</v>
      </c>
      <c r="G64" s="110"/>
      <c r="H64" s="110"/>
      <c r="I64" s="110"/>
      <c r="J64" s="110"/>
      <c r="K64" s="110"/>
      <c r="L64" s="110"/>
      <c r="M64" s="109"/>
    </row>
    <row r="65" spans="1:13" s="21" customFormat="1" ht="3" customHeight="1">
      <c r="A65" s="113"/>
      <c r="B65" s="25"/>
      <c r="C65" s="26"/>
      <c r="D65" s="116"/>
      <c r="E65" s="116"/>
      <c r="F65" s="25"/>
      <c r="G65" s="61"/>
      <c r="H65" s="62"/>
      <c r="I65" s="63"/>
      <c r="J65" s="61"/>
      <c r="K65" s="28"/>
      <c r="L65" s="28"/>
      <c r="M65" s="28"/>
    </row>
    <row r="66" spans="1:13" ht="3" customHeight="1">
      <c r="A66" s="111" t="s">
        <v>33</v>
      </c>
      <c r="B66" s="45"/>
      <c r="C66" s="53"/>
      <c r="D66" s="114">
        <v>750</v>
      </c>
      <c r="E66" s="114">
        <v>75075</v>
      </c>
      <c r="F66" s="54"/>
      <c r="G66" s="68"/>
      <c r="H66" s="69"/>
      <c r="I66" s="70"/>
      <c r="J66" s="68"/>
      <c r="K66" s="48"/>
      <c r="L66" s="48"/>
      <c r="M66" s="48"/>
    </row>
    <row r="67" spans="1:13" s="21" customFormat="1" ht="11.25" customHeight="1">
      <c r="A67" s="112"/>
      <c r="B67" s="22" t="s">
        <v>2</v>
      </c>
      <c r="C67" s="30" t="s">
        <v>139</v>
      </c>
      <c r="D67" s="115"/>
      <c r="E67" s="115"/>
      <c r="F67" s="46" t="s">
        <v>6</v>
      </c>
      <c r="G67" s="67">
        <f aca="true" t="shared" si="9" ref="G67:M67">SUM(G68:G73)</f>
        <v>143670</v>
      </c>
      <c r="H67" s="67">
        <f t="shared" si="9"/>
        <v>69166</v>
      </c>
      <c r="I67" s="67">
        <f t="shared" si="9"/>
        <v>74504</v>
      </c>
      <c r="J67" s="67">
        <f t="shared" si="9"/>
        <v>0</v>
      </c>
      <c r="K67" s="47">
        <f t="shared" si="9"/>
        <v>0</v>
      </c>
      <c r="L67" s="47">
        <f t="shared" si="9"/>
        <v>0</v>
      </c>
      <c r="M67" s="47">
        <f t="shared" si="9"/>
        <v>0</v>
      </c>
    </row>
    <row r="68" spans="1:13" s="21" customFormat="1" ht="11.25" customHeight="1">
      <c r="A68" s="112"/>
      <c r="B68" s="22" t="s">
        <v>3</v>
      </c>
      <c r="C68" s="58" t="s">
        <v>138</v>
      </c>
      <c r="D68" s="115"/>
      <c r="E68" s="115"/>
      <c r="F68" s="17" t="s">
        <v>143</v>
      </c>
      <c r="G68" s="57">
        <f>H68+I68+L68+M68</f>
        <v>28734</v>
      </c>
      <c r="H68" s="57">
        <v>13833</v>
      </c>
      <c r="I68" s="57">
        <v>14901</v>
      </c>
      <c r="J68" s="57">
        <v>0</v>
      </c>
      <c r="K68" s="33">
        <v>0</v>
      </c>
      <c r="L68" s="33">
        <f>J68+K68</f>
        <v>0</v>
      </c>
      <c r="M68" s="33">
        <v>0</v>
      </c>
    </row>
    <row r="69" spans="1:13" s="21" customFormat="1" ht="11.25" customHeight="1">
      <c r="A69" s="112"/>
      <c r="B69" s="22"/>
      <c r="C69" s="58" t="s">
        <v>141</v>
      </c>
      <c r="D69" s="115"/>
      <c r="E69" s="115"/>
      <c r="F69" s="17" t="s">
        <v>71</v>
      </c>
      <c r="G69" s="110">
        <f>SUM(H69+I69)</f>
        <v>114936</v>
      </c>
      <c r="H69" s="110">
        <v>55333</v>
      </c>
      <c r="I69" s="110">
        <v>59603</v>
      </c>
      <c r="J69" s="110">
        <v>0</v>
      </c>
      <c r="K69" s="109">
        <v>0</v>
      </c>
      <c r="L69" s="109">
        <f>J69+K69</f>
        <v>0</v>
      </c>
      <c r="M69" s="109">
        <v>0</v>
      </c>
    </row>
    <row r="70" spans="1:13" s="21" customFormat="1" ht="11.25" customHeight="1">
      <c r="A70" s="112"/>
      <c r="B70" s="22" t="s">
        <v>4</v>
      </c>
      <c r="C70" s="58" t="s">
        <v>140</v>
      </c>
      <c r="D70" s="115"/>
      <c r="E70" s="115"/>
      <c r="F70" s="17" t="s">
        <v>81</v>
      </c>
      <c r="G70" s="110"/>
      <c r="H70" s="110"/>
      <c r="I70" s="110"/>
      <c r="J70" s="110"/>
      <c r="K70" s="109"/>
      <c r="L70" s="109"/>
      <c r="M70" s="109"/>
    </row>
    <row r="71" spans="1:13" s="21" customFormat="1" ht="11.25" customHeight="1">
      <c r="A71" s="112"/>
      <c r="B71" s="22" t="s">
        <v>5</v>
      </c>
      <c r="C71" s="60" t="s">
        <v>142</v>
      </c>
      <c r="D71" s="115"/>
      <c r="E71" s="115"/>
      <c r="F71" s="17" t="s">
        <v>74</v>
      </c>
      <c r="G71" s="57">
        <f>H71+I71+L71+M71</f>
        <v>0</v>
      </c>
      <c r="H71" s="57">
        <v>0</v>
      </c>
      <c r="I71" s="57">
        <v>0</v>
      </c>
      <c r="J71" s="57">
        <v>0</v>
      </c>
      <c r="K71" s="33">
        <v>0</v>
      </c>
      <c r="L71" s="33">
        <f>J71+K71</f>
        <v>0</v>
      </c>
      <c r="M71" s="33">
        <v>0</v>
      </c>
    </row>
    <row r="72" spans="1:13" s="21" customFormat="1" ht="11.25" customHeight="1">
      <c r="A72" s="112"/>
      <c r="B72" s="22"/>
      <c r="C72" s="30"/>
      <c r="D72" s="115"/>
      <c r="E72" s="115"/>
      <c r="F72" s="17" t="s">
        <v>75</v>
      </c>
      <c r="G72" s="110">
        <f>H72+I72+L72+M72</f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f>J72+K72</f>
        <v>0</v>
      </c>
      <c r="M72" s="109">
        <v>0</v>
      </c>
    </row>
    <row r="73" spans="1:13" s="21" customFormat="1" ht="11.25" customHeight="1">
      <c r="A73" s="112"/>
      <c r="B73" s="22"/>
      <c r="C73" s="36"/>
      <c r="D73" s="115"/>
      <c r="E73" s="115"/>
      <c r="F73" s="31" t="s">
        <v>82</v>
      </c>
      <c r="G73" s="110"/>
      <c r="H73" s="110"/>
      <c r="I73" s="110"/>
      <c r="J73" s="110"/>
      <c r="K73" s="110"/>
      <c r="L73" s="110"/>
      <c r="M73" s="109"/>
    </row>
    <row r="74" spans="1:13" s="21" customFormat="1" ht="3" customHeight="1">
      <c r="A74" s="113"/>
      <c r="B74" s="25"/>
      <c r="C74" s="71"/>
      <c r="D74" s="116"/>
      <c r="E74" s="116"/>
      <c r="F74" s="27"/>
      <c r="G74" s="61"/>
      <c r="H74" s="61"/>
      <c r="I74" s="63"/>
      <c r="J74" s="61"/>
      <c r="K74" s="28"/>
      <c r="L74" s="28"/>
      <c r="M74" s="28"/>
    </row>
    <row r="75" spans="1:13" ht="3" customHeight="1">
      <c r="A75" s="111" t="s">
        <v>35</v>
      </c>
      <c r="B75" s="45"/>
      <c r="C75" s="72"/>
      <c r="D75" s="114">
        <v>853</v>
      </c>
      <c r="E75" s="114">
        <v>85395</v>
      </c>
      <c r="F75" s="54"/>
      <c r="G75" s="68"/>
      <c r="H75" s="69"/>
      <c r="I75" s="70"/>
      <c r="J75" s="68"/>
      <c r="K75" s="48"/>
      <c r="L75" s="48"/>
      <c r="M75" s="48"/>
    </row>
    <row r="76" spans="1:13" s="21" customFormat="1" ht="11.25" customHeight="1">
      <c r="A76" s="112"/>
      <c r="B76" s="22" t="s">
        <v>2</v>
      </c>
      <c r="C76" s="30" t="s">
        <v>30</v>
      </c>
      <c r="D76" s="115"/>
      <c r="E76" s="115"/>
      <c r="F76" s="46" t="s">
        <v>6</v>
      </c>
      <c r="G76" s="67">
        <f aca="true" t="shared" si="10" ref="G76:M76">SUM(G77:G82)</f>
        <v>4010028</v>
      </c>
      <c r="H76" s="67">
        <f t="shared" si="10"/>
        <v>2810028</v>
      </c>
      <c r="I76" s="67">
        <f t="shared" si="10"/>
        <v>1200000</v>
      </c>
      <c r="J76" s="67">
        <f t="shared" si="10"/>
        <v>0</v>
      </c>
      <c r="K76" s="47">
        <f t="shared" si="10"/>
        <v>0</v>
      </c>
      <c r="L76" s="47">
        <f t="shared" si="10"/>
        <v>0</v>
      </c>
      <c r="M76" s="47">
        <f t="shared" si="10"/>
        <v>0</v>
      </c>
    </row>
    <row r="77" spans="1:13" s="21" customFormat="1" ht="11.25" customHeight="1">
      <c r="A77" s="112"/>
      <c r="B77" s="22" t="s">
        <v>3</v>
      </c>
      <c r="C77" s="30" t="s">
        <v>149</v>
      </c>
      <c r="D77" s="115"/>
      <c r="E77" s="115"/>
      <c r="F77" s="17" t="s">
        <v>143</v>
      </c>
      <c r="G77" s="57">
        <f>H77+I77+L77+M77</f>
        <v>295053</v>
      </c>
      <c r="H77" s="57">
        <v>295053</v>
      </c>
      <c r="I77" s="57">
        <v>0</v>
      </c>
      <c r="J77" s="57">
        <v>0</v>
      </c>
      <c r="K77" s="33">
        <v>0</v>
      </c>
      <c r="L77" s="33">
        <f>J77+K77</f>
        <v>0</v>
      </c>
      <c r="M77" s="33">
        <v>0</v>
      </c>
    </row>
    <row r="78" spans="1:13" s="21" customFormat="1" ht="11.25" customHeight="1">
      <c r="A78" s="112"/>
      <c r="B78" s="22" t="s">
        <v>4</v>
      </c>
      <c r="C78" s="30" t="s">
        <v>148</v>
      </c>
      <c r="D78" s="115"/>
      <c r="E78" s="115"/>
      <c r="F78" s="17" t="s">
        <v>71</v>
      </c>
      <c r="G78" s="110">
        <f>H78+I78+L78+M78</f>
        <v>3277365</v>
      </c>
      <c r="H78" s="110">
        <v>2137729</v>
      </c>
      <c r="I78" s="110">
        <v>1139636</v>
      </c>
      <c r="J78" s="110">
        <v>0</v>
      </c>
      <c r="K78" s="109">
        <v>0</v>
      </c>
      <c r="L78" s="109">
        <f>J78+K78</f>
        <v>0</v>
      </c>
      <c r="M78" s="109">
        <v>0</v>
      </c>
    </row>
    <row r="79" spans="1:13" s="21" customFormat="1" ht="11.25" customHeight="1">
      <c r="A79" s="112"/>
      <c r="B79" s="22" t="s">
        <v>5</v>
      </c>
      <c r="C79" s="30" t="s">
        <v>136</v>
      </c>
      <c r="D79" s="115"/>
      <c r="E79" s="115"/>
      <c r="F79" s="17" t="s">
        <v>81</v>
      </c>
      <c r="G79" s="110"/>
      <c r="H79" s="110"/>
      <c r="I79" s="110"/>
      <c r="J79" s="110"/>
      <c r="K79" s="109"/>
      <c r="L79" s="109"/>
      <c r="M79" s="109"/>
    </row>
    <row r="80" spans="1:13" s="21" customFormat="1" ht="11.25" customHeight="1">
      <c r="A80" s="112"/>
      <c r="B80" s="22"/>
      <c r="C80" s="30"/>
      <c r="D80" s="115"/>
      <c r="E80" s="115"/>
      <c r="F80" s="17" t="s">
        <v>74</v>
      </c>
      <c r="G80" s="57">
        <f>H80+I80+L80+M80</f>
        <v>0</v>
      </c>
      <c r="H80" s="57">
        <v>0</v>
      </c>
      <c r="I80" s="57">
        <v>0</v>
      </c>
      <c r="J80" s="57">
        <v>0</v>
      </c>
      <c r="K80" s="33">
        <v>0</v>
      </c>
      <c r="L80" s="33">
        <f>J80+K80</f>
        <v>0</v>
      </c>
      <c r="M80" s="33">
        <v>0</v>
      </c>
    </row>
    <row r="81" spans="1:13" s="21" customFormat="1" ht="11.25" customHeight="1">
      <c r="A81" s="112"/>
      <c r="B81" s="22"/>
      <c r="C81" s="30"/>
      <c r="D81" s="115"/>
      <c r="E81" s="115"/>
      <c r="F81" s="17" t="s">
        <v>75</v>
      </c>
      <c r="G81" s="110">
        <f>H81+I81+L81+M81</f>
        <v>437610</v>
      </c>
      <c r="H81" s="110">
        <v>377246</v>
      </c>
      <c r="I81" s="110">
        <v>60364</v>
      </c>
      <c r="J81" s="110">
        <v>0</v>
      </c>
      <c r="K81" s="110">
        <v>0</v>
      </c>
      <c r="L81" s="110">
        <f>J81+K81</f>
        <v>0</v>
      </c>
      <c r="M81" s="109">
        <v>0</v>
      </c>
    </row>
    <row r="82" spans="1:13" s="21" customFormat="1" ht="11.25" customHeight="1">
      <c r="A82" s="112"/>
      <c r="B82" s="22"/>
      <c r="C82" s="36"/>
      <c r="D82" s="115"/>
      <c r="E82" s="115"/>
      <c r="F82" s="31" t="s">
        <v>82</v>
      </c>
      <c r="G82" s="110"/>
      <c r="H82" s="110"/>
      <c r="I82" s="110"/>
      <c r="J82" s="110"/>
      <c r="K82" s="110"/>
      <c r="L82" s="110"/>
      <c r="M82" s="109"/>
    </row>
    <row r="83" spans="1:13" s="21" customFormat="1" ht="3" customHeight="1">
      <c r="A83" s="113"/>
      <c r="B83" s="25"/>
      <c r="C83" s="71"/>
      <c r="D83" s="116"/>
      <c r="E83" s="116"/>
      <c r="F83" s="27"/>
      <c r="G83" s="61"/>
      <c r="H83" s="61"/>
      <c r="I83" s="63"/>
      <c r="J83" s="61"/>
      <c r="K83" s="28"/>
      <c r="L83" s="28"/>
      <c r="M83" s="28"/>
    </row>
    <row r="84" spans="1:13" s="21" customFormat="1" ht="3" customHeight="1">
      <c r="A84" s="111" t="s">
        <v>36</v>
      </c>
      <c r="B84" s="20"/>
      <c r="C84" s="73"/>
      <c r="D84" s="114">
        <v>853</v>
      </c>
      <c r="E84" s="114">
        <v>85395</v>
      </c>
      <c r="F84" s="38"/>
      <c r="G84" s="64"/>
      <c r="H84" s="64"/>
      <c r="I84" s="66"/>
      <c r="J84" s="64"/>
      <c r="K84" s="49"/>
      <c r="L84" s="49"/>
      <c r="M84" s="49"/>
    </row>
    <row r="85" spans="1:13" s="21" customFormat="1" ht="11.25" customHeight="1">
      <c r="A85" s="112"/>
      <c r="B85" s="22" t="s">
        <v>2</v>
      </c>
      <c r="C85" s="30" t="s">
        <v>127</v>
      </c>
      <c r="D85" s="115"/>
      <c r="E85" s="115"/>
      <c r="F85" s="46" t="s">
        <v>6</v>
      </c>
      <c r="G85" s="67">
        <f>SUM(G86:G91)</f>
        <v>147788</v>
      </c>
      <c r="H85" s="67">
        <f aca="true" t="shared" si="11" ref="H85:M85">SUM(H86:H91)</f>
        <v>0</v>
      </c>
      <c r="I85" s="67">
        <f t="shared" si="11"/>
        <v>147788</v>
      </c>
      <c r="J85" s="67">
        <f t="shared" si="11"/>
        <v>0</v>
      </c>
      <c r="K85" s="47">
        <f t="shared" si="11"/>
        <v>0</v>
      </c>
      <c r="L85" s="47">
        <f t="shared" si="11"/>
        <v>0</v>
      </c>
      <c r="M85" s="47">
        <f t="shared" si="11"/>
        <v>0</v>
      </c>
    </row>
    <row r="86" spans="1:13" s="21" customFormat="1" ht="11.25" customHeight="1">
      <c r="A86" s="112"/>
      <c r="B86" s="22" t="s">
        <v>3</v>
      </c>
      <c r="C86" s="30" t="s">
        <v>145</v>
      </c>
      <c r="D86" s="115"/>
      <c r="E86" s="115"/>
      <c r="F86" s="17" t="s">
        <v>143</v>
      </c>
      <c r="G86" s="57">
        <f>H86+I86+L86+M86</f>
        <v>147788</v>
      </c>
      <c r="H86" s="57">
        <v>0</v>
      </c>
      <c r="I86" s="57">
        <v>147788</v>
      </c>
      <c r="J86" s="57">
        <v>0</v>
      </c>
      <c r="K86" s="33">
        <v>0</v>
      </c>
      <c r="L86" s="33">
        <f>J86+K86</f>
        <v>0</v>
      </c>
      <c r="M86" s="33">
        <v>0</v>
      </c>
    </row>
    <row r="87" spans="1:13" s="21" customFormat="1" ht="11.25" customHeight="1">
      <c r="A87" s="112"/>
      <c r="B87" s="22"/>
      <c r="C87" s="30" t="s">
        <v>144</v>
      </c>
      <c r="D87" s="115"/>
      <c r="E87" s="115"/>
      <c r="F87" s="17" t="s">
        <v>71</v>
      </c>
      <c r="G87" s="110">
        <f>H87+I87+L87+M87</f>
        <v>0</v>
      </c>
      <c r="H87" s="110">
        <v>0</v>
      </c>
      <c r="I87" s="110">
        <v>0</v>
      </c>
      <c r="J87" s="110">
        <v>0</v>
      </c>
      <c r="K87" s="109">
        <v>0</v>
      </c>
      <c r="L87" s="109">
        <f>J87+K87</f>
        <v>0</v>
      </c>
      <c r="M87" s="109">
        <v>0</v>
      </c>
    </row>
    <row r="88" spans="1:13" s="21" customFormat="1" ht="11.25" customHeight="1">
      <c r="A88" s="112"/>
      <c r="B88" s="22" t="s">
        <v>4</v>
      </c>
      <c r="C88" s="30" t="s">
        <v>146</v>
      </c>
      <c r="D88" s="115"/>
      <c r="E88" s="115"/>
      <c r="F88" s="17" t="s">
        <v>81</v>
      </c>
      <c r="G88" s="110"/>
      <c r="H88" s="110"/>
      <c r="I88" s="110"/>
      <c r="J88" s="110"/>
      <c r="K88" s="109"/>
      <c r="L88" s="109"/>
      <c r="M88" s="109"/>
    </row>
    <row r="89" spans="1:13" s="21" customFormat="1" ht="11.25" customHeight="1">
      <c r="A89" s="112"/>
      <c r="B89" s="22" t="s">
        <v>5</v>
      </c>
      <c r="C89" s="30" t="s">
        <v>147</v>
      </c>
      <c r="D89" s="115"/>
      <c r="E89" s="115"/>
      <c r="F89" s="17" t="s">
        <v>74</v>
      </c>
      <c r="G89" s="57">
        <f>H89+I89+L89+M89</f>
        <v>0</v>
      </c>
      <c r="H89" s="57">
        <v>0</v>
      </c>
      <c r="I89" s="57">
        <v>0</v>
      </c>
      <c r="J89" s="57">
        <v>0</v>
      </c>
      <c r="K89" s="33">
        <v>0</v>
      </c>
      <c r="L89" s="33">
        <f>J89+K89</f>
        <v>0</v>
      </c>
      <c r="M89" s="33">
        <v>0</v>
      </c>
    </row>
    <row r="90" spans="1:13" s="21" customFormat="1" ht="11.25" customHeight="1">
      <c r="A90" s="112"/>
      <c r="B90" s="22"/>
      <c r="C90" s="36"/>
      <c r="D90" s="115"/>
      <c r="E90" s="115"/>
      <c r="F90" s="17" t="s">
        <v>75</v>
      </c>
      <c r="G90" s="110">
        <f>H90+I90+L90+M90</f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f>J90+K90</f>
        <v>0</v>
      </c>
      <c r="M90" s="109">
        <v>0</v>
      </c>
    </row>
    <row r="91" spans="1:13" s="21" customFormat="1" ht="11.25" customHeight="1">
      <c r="A91" s="112"/>
      <c r="B91" s="22"/>
      <c r="C91" s="36"/>
      <c r="D91" s="115"/>
      <c r="E91" s="115"/>
      <c r="F91" s="31" t="s">
        <v>82</v>
      </c>
      <c r="G91" s="110"/>
      <c r="H91" s="110"/>
      <c r="I91" s="110"/>
      <c r="J91" s="110"/>
      <c r="K91" s="110"/>
      <c r="L91" s="110"/>
      <c r="M91" s="109"/>
    </row>
    <row r="92" spans="1:13" s="21" customFormat="1" ht="3" customHeight="1">
      <c r="A92" s="113"/>
      <c r="B92" s="25"/>
      <c r="C92" s="71"/>
      <c r="D92" s="116"/>
      <c r="E92" s="116"/>
      <c r="F92" s="27"/>
      <c r="G92" s="61"/>
      <c r="H92" s="61"/>
      <c r="I92" s="63"/>
      <c r="J92" s="61"/>
      <c r="K92" s="28"/>
      <c r="L92" s="28"/>
      <c r="M92" s="28"/>
    </row>
    <row r="93" spans="1:13" s="21" customFormat="1" ht="3" customHeight="1">
      <c r="A93" s="111" t="s">
        <v>37</v>
      </c>
      <c r="B93" s="20"/>
      <c r="C93" s="34"/>
      <c r="D93" s="114">
        <v>853</v>
      </c>
      <c r="E93" s="114">
        <v>85395</v>
      </c>
      <c r="F93" s="20"/>
      <c r="G93" s="64"/>
      <c r="H93" s="65"/>
      <c r="I93" s="66"/>
      <c r="J93" s="64"/>
      <c r="K93" s="49"/>
      <c r="L93" s="49"/>
      <c r="M93" s="49"/>
    </row>
    <row r="94" spans="1:13" s="21" customFormat="1" ht="11.25" customHeight="1">
      <c r="A94" s="112"/>
      <c r="B94" s="22" t="s">
        <v>2</v>
      </c>
      <c r="C94" s="23" t="s">
        <v>30</v>
      </c>
      <c r="D94" s="115"/>
      <c r="E94" s="115"/>
      <c r="F94" s="46" t="s">
        <v>6</v>
      </c>
      <c r="G94" s="67">
        <f aca="true" t="shared" si="12" ref="G94:M94">SUM(G95:G100)</f>
        <v>332430</v>
      </c>
      <c r="H94" s="67">
        <f t="shared" si="12"/>
        <v>267850</v>
      </c>
      <c r="I94" s="67">
        <f t="shared" si="12"/>
        <v>64580</v>
      </c>
      <c r="J94" s="67">
        <f t="shared" si="12"/>
        <v>0</v>
      </c>
      <c r="K94" s="47">
        <f t="shared" si="12"/>
        <v>0</v>
      </c>
      <c r="L94" s="47">
        <f t="shared" si="12"/>
        <v>0</v>
      </c>
      <c r="M94" s="47">
        <f t="shared" si="12"/>
        <v>0</v>
      </c>
    </row>
    <row r="95" spans="1:13" s="21" customFormat="1" ht="11.25" customHeight="1">
      <c r="A95" s="112"/>
      <c r="B95" s="22" t="s">
        <v>3</v>
      </c>
      <c r="C95" s="23" t="s">
        <v>162</v>
      </c>
      <c r="D95" s="115"/>
      <c r="E95" s="115"/>
      <c r="F95" s="17" t="s">
        <v>143</v>
      </c>
      <c r="G95" s="57">
        <f>H95+I95+L95+M95</f>
        <v>22380</v>
      </c>
      <c r="H95" s="57">
        <v>22380</v>
      </c>
      <c r="I95" s="57">
        <v>0</v>
      </c>
      <c r="J95" s="57">
        <v>0</v>
      </c>
      <c r="K95" s="33">
        <v>0</v>
      </c>
      <c r="L95" s="33">
        <f>J95+K95</f>
        <v>0</v>
      </c>
      <c r="M95" s="33">
        <v>0</v>
      </c>
    </row>
    <row r="96" spans="1:13" s="21" customFormat="1" ht="11.25" customHeight="1">
      <c r="A96" s="112"/>
      <c r="B96" s="22" t="s">
        <v>4</v>
      </c>
      <c r="C96" s="23" t="s">
        <v>163</v>
      </c>
      <c r="D96" s="115"/>
      <c r="E96" s="115"/>
      <c r="F96" s="17" t="s">
        <v>71</v>
      </c>
      <c r="G96" s="110">
        <f>H96+I96+L96+M96</f>
        <v>263543</v>
      </c>
      <c r="H96" s="110">
        <v>208650</v>
      </c>
      <c r="I96" s="110">
        <v>54893</v>
      </c>
      <c r="J96" s="110">
        <v>0</v>
      </c>
      <c r="K96" s="109">
        <v>0</v>
      </c>
      <c r="L96" s="109">
        <f>J96+K96</f>
        <v>0</v>
      </c>
      <c r="M96" s="109">
        <v>0</v>
      </c>
    </row>
    <row r="97" spans="1:13" s="21" customFormat="1" ht="11.25" customHeight="1">
      <c r="A97" s="112"/>
      <c r="B97" s="22"/>
      <c r="C97" s="24" t="s">
        <v>164</v>
      </c>
      <c r="D97" s="115"/>
      <c r="E97" s="115"/>
      <c r="F97" s="17" t="s">
        <v>81</v>
      </c>
      <c r="G97" s="110"/>
      <c r="H97" s="110"/>
      <c r="I97" s="110"/>
      <c r="J97" s="110"/>
      <c r="K97" s="109"/>
      <c r="L97" s="109"/>
      <c r="M97" s="109"/>
    </row>
    <row r="98" spans="1:13" s="21" customFormat="1" ht="11.25" customHeight="1">
      <c r="A98" s="112"/>
      <c r="B98" s="22" t="s">
        <v>5</v>
      </c>
      <c r="C98" s="23" t="s">
        <v>165</v>
      </c>
      <c r="D98" s="115"/>
      <c r="E98" s="115"/>
      <c r="F98" s="17" t="s">
        <v>74</v>
      </c>
      <c r="G98" s="57">
        <f>H98+I98+L98+M98</f>
        <v>0</v>
      </c>
      <c r="H98" s="57">
        <v>0</v>
      </c>
      <c r="I98" s="57">
        <v>0</v>
      </c>
      <c r="J98" s="57">
        <v>0</v>
      </c>
      <c r="K98" s="33">
        <v>0</v>
      </c>
      <c r="L98" s="33">
        <f>J98+K98</f>
        <v>0</v>
      </c>
      <c r="M98" s="33">
        <v>0</v>
      </c>
    </row>
    <row r="99" spans="1:13" s="21" customFormat="1" ht="11.25" customHeight="1">
      <c r="A99" s="112"/>
      <c r="B99" s="22"/>
      <c r="C99" s="24" t="s">
        <v>166</v>
      </c>
      <c r="D99" s="115"/>
      <c r="E99" s="115"/>
      <c r="F99" s="17" t="s">
        <v>75</v>
      </c>
      <c r="G99" s="110">
        <f>H99+I99+L99+M99</f>
        <v>46507</v>
      </c>
      <c r="H99" s="110">
        <v>36820</v>
      </c>
      <c r="I99" s="110">
        <v>9687</v>
      </c>
      <c r="J99" s="110">
        <v>0</v>
      </c>
      <c r="K99" s="110">
        <v>0</v>
      </c>
      <c r="L99" s="110">
        <f>J99+K99</f>
        <v>0</v>
      </c>
      <c r="M99" s="109">
        <v>0</v>
      </c>
    </row>
    <row r="100" spans="1:13" s="21" customFormat="1" ht="11.25" customHeight="1">
      <c r="A100" s="112"/>
      <c r="B100" s="22"/>
      <c r="C100" s="23"/>
      <c r="D100" s="115"/>
      <c r="E100" s="115"/>
      <c r="F100" s="31" t="s">
        <v>82</v>
      </c>
      <c r="G100" s="110"/>
      <c r="H100" s="110"/>
      <c r="I100" s="110"/>
      <c r="J100" s="110"/>
      <c r="K100" s="110"/>
      <c r="L100" s="110"/>
      <c r="M100" s="109"/>
    </row>
    <row r="101" spans="1:13" s="21" customFormat="1" ht="3" customHeight="1">
      <c r="A101" s="113"/>
      <c r="B101" s="22"/>
      <c r="C101" s="75"/>
      <c r="D101" s="116"/>
      <c r="E101" s="116"/>
      <c r="F101" s="76"/>
      <c r="G101" s="57"/>
      <c r="H101" s="77"/>
      <c r="I101" s="74"/>
      <c r="J101" s="57"/>
      <c r="K101" s="33"/>
      <c r="L101" s="33"/>
      <c r="M101" s="33"/>
    </row>
    <row r="102" spans="1:13" ht="3" customHeight="1">
      <c r="A102" s="111" t="s">
        <v>38</v>
      </c>
      <c r="B102" s="45"/>
      <c r="C102" s="53"/>
      <c r="D102" s="114">
        <v>853</v>
      </c>
      <c r="E102" s="114">
        <v>85395</v>
      </c>
      <c r="F102" s="54"/>
      <c r="G102" s="68"/>
      <c r="H102" s="69"/>
      <c r="I102" s="70"/>
      <c r="J102" s="68"/>
      <c r="K102" s="48"/>
      <c r="L102" s="48"/>
      <c r="M102" s="48"/>
    </row>
    <row r="103" spans="1:13" s="21" customFormat="1" ht="11.25" customHeight="1">
      <c r="A103" s="112"/>
      <c r="B103" s="22" t="s">
        <v>2</v>
      </c>
      <c r="C103" s="23" t="s">
        <v>30</v>
      </c>
      <c r="D103" s="115"/>
      <c r="E103" s="115"/>
      <c r="F103" s="46" t="s">
        <v>6</v>
      </c>
      <c r="G103" s="67">
        <f>SUM(G104:G109)</f>
        <v>227747</v>
      </c>
      <c r="H103" s="67">
        <f aca="true" t="shared" si="13" ref="H103:M103">SUM(H104:H109)</f>
        <v>133882</v>
      </c>
      <c r="I103" s="67">
        <f t="shared" si="13"/>
        <v>93865</v>
      </c>
      <c r="J103" s="67">
        <f t="shared" si="13"/>
        <v>0</v>
      </c>
      <c r="K103" s="47">
        <f t="shared" si="13"/>
        <v>0</v>
      </c>
      <c r="L103" s="47">
        <f t="shared" si="13"/>
        <v>0</v>
      </c>
      <c r="M103" s="47">
        <f t="shared" si="13"/>
        <v>0</v>
      </c>
    </row>
    <row r="104" spans="1:13" s="21" customFormat="1" ht="11.25" customHeight="1">
      <c r="A104" s="112"/>
      <c r="B104" s="22" t="s">
        <v>3</v>
      </c>
      <c r="C104" s="23" t="s">
        <v>156</v>
      </c>
      <c r="D104" s="115"/>
      <c r="E104" s="115"/>
      <c r="F104" s="17" t="s">
        <v>143</v>
      </c>
      <c r="G104" s="57">
        <f>H104+I104+L104+M104</f>
        <v>1</v>
      </c>
      <c r="H104" s="57">
        <v>1</v>
      </c>
      <c r="I104" s="57">
        <v>0</v>
      </c>
      <c r="J104" s="57">
        <v>0</v>
      </c>
      <c r="K104" s="33">
        <v>0</v>
      </c>
      <c r="L104" s="33">
        <f>J104+K104</f>
        <v>0</v>
      </c>
      <c r="M104" s="33">
        <v>0</v>
      </c>
    </row>
    <row r="105" spans="1:13" s="21" customFormat="1" ht="11.25" customHeight="1">
      <c r="A105" s="112"/>
      <c r="B105" s="22" t="s">
        <v>4</v>
      </c>
      <c r="C105" s="23" t="s">
        <v>157</v>
      </c>
      <c r="D105" s="115"/>
      <c r="E105" s="115"/>
      <c r="F105" s="17" t="s">
        <v>71</v>
      </c>
      <c r="G105" s="110">
        <f>SUM(H105+I105)</f>
        <v>193584</v>
      </c>
      <c r="H105" s="110">
        <v>113799</v>
      </c>
      <c r="I105" s="110">
        <v>79785</v>
      </c>
      <c r="J105" s="110">
        <v>0</v>
      </c>
      <c r="K105" s="109">
        <v>0</v>
      </c>
      <c r="L105" s="109">
        <f>J105+K105</f>
        <v>0</v>
      </c>
      <c r="M105" s="109">
        <v>0</v>
      </c>
    </row>
    <row r="106" spans="1:13" s="21" customFormat="1" ht="11.25" customHeight="1">
      <c r="A106" s="112"/>
      <c r="B106" s="22"/>
      <c r="C106" s="23" t="s">
        <v>158</v>
      </c>
      <c r="D106" s="115"/>
      <c r="E106" s="115"/>
      <c r="F106" s="17" t="s">
        <v>81</v>
      </c>
      <c r="G106" s="110"/>
      <c r="H106" s="110"/>
      <c r="I106" s="110"/>
      <c r="J106" s="110"/>
      <c r="K106" s="109"/>
      <c r="L106" s="109"/>
      <c r="M106" s="109"/>
    </row>
    <row r="107" spans="1:13" s="21" customFormat="1" ht="11.25" customHeight="1">
      <c r="A107" s="112"/>
      <c r="B107" s="22" t="s">
        <v>5</v>
      </c>
      <c r="C107" s="23" t="s">
        <v>159</v>
      </c>
      <c r="D107" s="115"/>
      <c r="E107" s="115"/>
      <c r="F107" s="17" t="s">
        <v>74</v>
      </c>
      <c r="G107" s="57">
        <f>H107+I107+L107+M107</f>
        <v>0</v>
      </c>
      <c r="H107" s="57">
        <v>0</v>
      </c>
      <c r="I107" s="57">
        <v>0</v>
      </c>
      <c r="J107" s="57">
        <v>0</v>
      </c>
      <c r="K107" s="33">
        <v>0</v>
      </c>
      <c r="L107" s="33">
        <f>J107+K107</f>
        <v>0</v>
      </c>
      <c r="M107" s="33">
        <v>0</v>
      </c>
    </row>
    <row r="108" spans="1:13" s="21" customFormat="1" ht="11.25" customHeight="1">
      <c r="A108" s="112"/>
      <c r="B108" s="22"/>
      <c r="C108" s="23" t="s">
        <v>160</v>
      </c>
      <c r="D108" s="115"/>
      <c r="E108" s="115"/>
      <c r="F108" s="17" t="s">
        <v>75</v>
      </c>
      <c r="G108" s="110">
        <f>H108+I108+L108+M108</f>
        <v>34162</v>
      </c>
      <c r="H108" s="110">
        <v>20082</v>
      </c>
      <c r="I108" s="110">
        <v>14080</v>
      </c>
      <c r="J108" s="110">
        <v>0</v>
      </c>
      <c r="K108" s="110">
        <v>0</v>
      </c>
      <c r="L108" s="110">
        <f>J108+K108</f>
        <v>0</v>
      </c>
      <c r="M108" s="109">
        <v>0</v>
      </c>
    </row>
    <row r="109" spans="1:13" s="21" customFormat="1" ht="11.25" customHeight="1">
      <c r="A109" s="112"/>
      <c r="B109" s="22"/>
      <c r="C109" s="23" t="s">
        <v>161</v>
      </c>
      <c r="D109" s="115"/>
      <c r="E109" s="115"/>
      <c r="F109" s="31" t="s">
        <v>82</v>
      </c>
      <c r="G109" s="110"/>
      <c r="H109" s="110"/>
      <c r="I109" s="110"/>
      <c r="J109" s="110"/>
      <c r="K109" s="110"/>
      <c r="L109" s="110"/>
      <c r="M109" s="109"/>
    </row>
    <row r="110" spans="1:13" s="21" customFormat="1" ht="3" customHeight="1">
      <c r="A110" s="113"/>
      <c r="B110" s="25"/>
      <c r="C110" s="26"/>
      <c r="D110" s="116"/>
      <c r="E110" s="116"/>
      <c r="F110" s="27"/>
      <c r="G110" s="61"/>
      <c r="H110" s="61"/>
      <c r="I110" s="63"/>
      <c r="J110" s="61"/>
      <c r="K110" s="28"/>
      <c r="L110" s="28"/>
      <c r="M110" s="28"/>
    </row>
    <row r="111" spans="1:13" ht="3" customHeight="1">
      <c r="A111" s="111" t="s">
        <v>55</v>
      </c>
      <c r="B111" s="45"/>
      <c r="C111" s="72"/>
      <c r="D111" s="114">
        <v>853</v>
      </c>
      <c r="E111" s="114">
        <v>85395</v>
      </c>
      <c r="F111" s="54"/>
      <c r="G111" s="68"/>
      <c r="H111" s="69"/>
      <c r="I111" s="70"/>
      <c r="J111" s="68"/>
      <c r="K111" s="48"/>
      <c r="L111" s="48"/>
      <c r="M111" s="48"/>
    </row>
    <row r="112" spans="1:13" s="21" customFormat="1" ht="11.25" customHeight="1">
      <c r="A112" s="112"/>
      <c r="B112" s="22" t="s">
        <v>2</v>
      </c>
      <c r="C112" s="23" t="s">
        <v>30</v>
      </c>
      <c r="D112" s="115"/>
      <c r="E112" s="115"/>
      <c r="F112" s="46" t="s">
        <v>6</v>
      </c>
      <c r="G112" s="67">
        <f aca="true" t="shared" si="14" ref="G112:M112">SUM(G113:G118)</f>
        <v>165613</v>
      </c>
      <c r="H112" s="67">
        <f t="shared" si="14"/>
        <v>64512</v>
      </c>
      <c r="I112" s="67">
        <f t="shared" si="14"/>
        <v>101101</v>
      </c>
      <c r="J112" s="67">
        <f t="shared" si="14"/>
        <v>0</v>
      </c>
      <c r="K112" s="47">
        <f t="shared" si="14"/>
        <v>0</v>
      </c>
      <c r="L112" s="47">
        <f t="shared" si="14"/>
        <v>0</v>
      </c>
      <c r="M112" s="47">
        <f t="shared" si="14"/>
        <v>0</v>
      </c>
    </row>
    <row r="113" spans="1:13" s="21" customFormat="1" ht="11.25" customHeight="1">
      <c r="A113" s="112"/>
      <c r="B113" s="22" t="s">
        <v>3</v>
      </c>
      <c r="C113" s="23" t="s">
        <v>162</v>
      </c>
      <c r="D113" s="115"/>
      <c r="E113" s="115"/>
      <c r="F113" s="17" t="s">
        <v>143</v>
      </c>
      <c r="G113" s="57">
        <f>H113+I113+L113+M113</f>
        <v>0</v>
      </c>
      <c r="H113" s="57">
        <v>0</v>
      </c>
      <c r="I113" s="57">
        <v>0</v>
      </c>
      <c r="J113" s="57">
        <v>0</v>
      </c>
      <c r="K113" s="33">
        <v>0</v>
      </c>
      <c r="L113" s="33">
        <f>J113+K113</f>
        <v>0</v>
      </c>
      <c r="M113" s="33">
        <v>0</v>
      </c>
    </row>
    <row r="114" spans="1:13" s="21" customFormat="1" ht="11.25" customHeight="1">
      <c r="A114" s="112"/>
      <c r="B114" s="22" t="s">
        <v>4</v>
      </c>
      <c r="C114" s="23" t="s">
        <v>163</v>
      </c>
      <c r="D114" s="115"/>
      <c r="E114" s="115"/>
      <c r="F114" s="17" t="s">
        <v>71</v>
      </c>
      <c r="G114" s="110">
        <f>H114+I114+L114+M114</f>
        <v>165613</v>
      </c>
      <c r="H114" s="110">
        <v>64512</v>
      </c>
      <c r="I114" s="110">
        <v>101101</v>
      </c>
      <c r="J114" s="110">
        <v>0</v>
      </c>
      <c r="K114" s="109">
        <v>0</v>
      </c>
      <c r="L114" s="109">
        <f>J114+K114</f>
        <v>0</v>
      </c>
      <c r="M114" s="109">
        <v>0</v>
      </c>
    </row>
    <row r="115" spans="1:13" s="21" customFormat="1" ht="11.25" customHeight="1">
      <c r="A115" s="112"/>
      <c r="B115" s="22"/>
      <c r="C115" s="24" t="s">
        <v>164</v>
      </c>
      <c r="D115" s="115"/>
      <c r="E115" s="115"/>
      <c r="F115" s="17" t="s">
        <v>81</v>
      </c>
      <c r="G115" s="110"/>
      <c r="H115" s="110"/>
      <c r="I115" s="110"/>
      <c r="J115" s="110"/>
      <c r="K115" s="109"/>
      <c r="L115" s="109"/>
      <c r="M115" s="109"/>
    </row>
    <row r="116" spans="1:13" s="21" customFormat="1" ht="11.25" customHeight="1">
      <c r="A116" s="112"/>
      <c r="B116" s="22" t="s">
        <v>5</v>
      </c>
      <c r="C116" s="23" t="s">
        <v>167</v>
      </c>
      <c r="D116" s="115"/>
      <c r="E116" s="115"/>
      <c r="F116" s="17" t="s">
        <v>74</v>
      </c>
      <c r="G116" s="57">
        <f>H116+I116+L116+M116</f>
        <v>0</v>
      </c>
      <c r="H116" s="57">
        <v>0</v>
      </c>
      <c r="I116" s="57">
        <v>0</v>
      </c>
      <c r="J116" s="57">
        <v>0</v>
      </c>
      <c r="K116" s="33">
        <v>0</v>
      </c>
      <c r="L116" s="33">
        <f>J116+K116</f>
        <v>0</v>
      </c>
      <c r="M116" s="33">
        <v>0</v>
      </c>
    </row>
    <row r="117" spans="1:13" s="21" customFormat="1" ht="11.25" customHeight="1">
      <c r="A117" s="112"/>
      <c r="B117" s="22"/>
      <c r="C117" s="23" t="s">
        <v>168</v>
      </c>
      <c r="D117" s="115"/>
      <c r="E117" s="115"/>
      <c r="F117" s="17" t="s">
        <v>75</v>
      </c>
      <c r="G117" s="110">
        <f>H117+I117+L117+M117</f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f>J117+K117</f>
        <v>0</v>
      </c>
      <c r="M117" s="109">
        <v>0</v>
      </c>
    </row>
    <row r="118" spans="1:13" s="21" customFormat="1" ht="11.25" customHeight="1">
      <c r="A118" s="112"/>
      <c r="B118" s="22"/>
      <c r="C118" s="23" t="s">
        <v>169</v>
      </c>
      <c r="D118" s="115"/>
      <c r="E118" s="115"/>
      <c r="F118" s="31" t="s">
        <v>82</v>
      </c>
      <c r="G118" s="110"/>
      <c r="H118" s="110"/>
      <c r="I118" s="110"/>
      <c r="J118" s="110"/>
      <c r="K118" s="110"/>
      <c r="L118" s="110"/>
      <c r="M118" s="109"/>
    </row>
    <row r="119" spans="1:13" s="21" customFormat="1" ht="3" customHeight="1">
      <c r="A119" s="113"/>
      <c r="B119" s="25"/>
      <c r="C119" s="23"/>
      <c r="D119" s="116"/>
      <c r="E119" s="116"/>
      <c r="F119" s="27"/>
      <c r="G119" s="61"/>
      <c r="H119" s="61"/>
      <c r="I119" s="63"/>
      <c r="J119" s="61"/>
      <c r="K119" s="28"/>
      <c r="L119" s="28"/>
      <c r="M119" s="28"/>
    </row>
    <row r="120" spans="1:13" s="21" customFormat="1" ht="3" customHeight="1">
      <c r="A120" s="111" t="s">
        <v>56</v>
      </c>
      <c r="B120" s="20"/>
      <c r="C120" s="73"/>
      <c r="D120" s="114">
        <v>853</v>
      </c>
      <c r="E120" s="114">
        <v>85395</v>
      </c>
      <c r="F120" s="38"/>
      <c r="G120" s="64"/>
      <c r="H120" s="64"/>
      <c r="I120" s="66"/>
      <c r="J120" s="64"/>
      <c r="K120" s="49"/>
      <c r="L120" s="49"/>
      <c r="M120" s="49"/>
    </row>
    <row r="121" spans="1:13" s="21" customFormat="1" ht="11.25" customHeight="1">
      <c r="A121" s="112"/>
      <c r="B121" s="22" t="s">
        <v>2</v>
      </c>
      <c r="C121" s="23" t="s">
        <v>30</v>
      </c>
      <c r="D121" s="115"/>
      <c r="E121" s="115"/>
      <c r="F121" s="46" t="s">
        <v>6</v>
      </c>
      <c r="G121" s="67">
        <f>SUM(G122:G127)</f>
        <v>311762</v>
      </c>
      <c r="H121" s="67">
        <f aca="true" t="shared" si="15" ref="H121:M121">SUM(H122:H127)</f>
        <v>58235</v>
      </c>
      <c r="I121" s="67">
        <f t="shared" si="15"/>
        <v>159465</v>
      </c>
      <c r="J121" s="67">
        <f t="shared" si="15"/>
        <v>94062</v>
      </c>
      <c r="K121" s="47">
        <f t="shared" si="15"/>
        <v>0</v>
      </c>
      <c r="L121" s="47">
        <f t="shared" si="15"/>
        <v>94062</v>
      </c>
      <c r="M121" s="47">
        <f t="shared" si="15"/>
        <v>0</v>
      </c>
    </row>
    <row r="122" spans="1:13" s="21" customFormat="1" ht="11.25" customHeight="1">
      <c r="A122" s="112"/>
      <c r="B122" s="22" t="s">
        <v>3</v>
      </c>
      <c r="C122" s="23" t="s">
        <v>162</v>
      </c>
      <c r="D122" s="115"/>
      <c r="E122" s="115"/>
      <c r="F122" s="17" t="s">
        <v>143</v>
      </c>
      <c r="G122" s="57">
        <f>H122+I122+L122+M122</f>
        <v>0</v>
      </c>
      <c r="H122" s="57">
        <v>0</v>
      </c>
      <c r="I122" s="57">
        <v>0</v>
      </c>
      <c r="J122" s="57">
        <v>0</v>
      </c>
      <c r="K122" s="33">
        <v>0</v>
      </c>
      <c r="L122" s="33">
        <f>J122+K122</f>
        <v>0</v>
      </c>
      <c r="M122" s="33">
        <v>0</v>
      </c>
    </row>
    <row r="123" spans="1:13" s="21" customFormat="1" ht="11.25" customHeight="1">
      <c r="A123" s="112"/>
      <c r="B123" s="78" t="s">
        <v>4</v>
      </c>
      <c r="C123" s="16" t="s">
        <v>170</v>
      </c>
      <c r="D123" s="115"/>
      <c r="E123" s="115"/>
      <c r="F123" s="17" t="s">
        <v>71</v>
      </c>
      <c r="G123" s="110">
        <f>H123+I123+L123+M123</f>
        <v>269409</v>
      </c>
      <c r="H123" s="110">
        <v>53911</v>
      </c>
      <c r="I123" s="110">
        <v>135545</v>
      </c>
      <c r="J123" s="110">
        <v>79953</v>
      </c>
      <c r="K123" s="109">
        <v>0</v>
      </c>
      <c r="L123" s="109">
        <f>J123+K123</f>
        <v>79953</v>
      </c>
      <c r="M123" s="109">
        <v>0</v>
      </c>
    </row>
    <row r="124" spans="1:13" s="21" customFormat="1" ht="11.25" customHeight="1">
      <c r="A124" s="112"/>
      <c r="B124" s="22"/>
      <c r="C124" s="24" t="s">
        <v>171</v>
      </c>
      <c r="D124" s="115"/>
      <c r="E124" s="115"/>
      <c r="F124" s="17" t="s">
        <v>81</v>
      </c>
      <c r="G124" s="110"/>
      <c r="H124" s="110"/>
      <c r="I124" s="110"/>
      <c r="J124" s="110"/>
      <c r="K124" s="109"/>
      <c r="L124" s="109"/>
      <c r="M124" s="109"/>
    </row>
    <row r="125" spans="1:13" s="21" customFormat="1" ht="11.25" customHeight="1">
      <c r="A125" s="112"/>
      <c r="B125" s="22" t="s">
        <v>5</v>
      </c>
      <c r="C125" s="79" t="s">
        <v>172</v>
      </c>
      <c r="D125" s="115"/>
      <c r="E125" s="115"/>
      <c r="F125" s="17" t="s">
        <v>74</v>
      </c>
      <c r="G125" s="57">
        <f>H125+I125+L125+M125</f>
        <v>0</v>
      </c>
      <c r="H125" s="57">
        <v>0</v>
      </c>
      <c r="I125" s="57">
        <v>0</v>
      </c>
      <c r="J125" s="57">
        <v>0</v>
      </c>
      <c r="K125" s="33">
        <v>0</v>
      </c>
      <c r="L125" s="33">
        <f>J125+K125</f>
        <v>0</v>
      </c>
      <c r="M125" s="33">
        <v>0</v>
      </c>
    </row>
    <row r="126" spans="1:13" s="21" customFormat="1" ht="12" customHeight="1">
      <c r="A126" s="112"/>
      <c r="B126" s="22"/>
      <c r="C126" s="36"/>
      <c r="D126" s="115"/>
      <c r="E126" s="115"/>
      <c r="F126" s="17" t="s">
        <v>75</v>
      </c>
      <c r="G126" s="110">
        <f>H126+I126+L126+M126</f>
        <v>42353</v>
      </c>
      <c r="H126" s="110">
        <v>4324</v>
      </c>
      <c r="I126" s="110">
        <v>23920</v>
      </c>
      <c r="J126" s="110">
        <v>14109</v>
      </c>
      <c r="K126" s="110">
        <v>0</v>
      </c>
      <c r="L126" s="110">
        <f>J126+K126</f>
        <v>14109</v>
      </c>
      <c r="M126" s="109">
        <v>0</v>
      </c>
    </row>
    <row r="127" spans="1:13" s="21" customFormat="1" ht="11.25" customHeight="1">
      <c r="A127" s="112"/>
      <c r="B127" s="22"/>
      <c r="C127" s="36"/>
      <c r="D127" s="115"/>
      <c r="E127" s="115"/>
      <c r="F127" s="31" t="s">
        <v>82</v>
      </c>
      <c r="G127" s="110"/>
      <c r="H127" s="110"/>
      <c r="I127" s="110"/>
      <c r="J127" s="110"/>
      <c r="K127" s="110"/>
      <c r="L127" s="110"/>
      <c r="M127" s="109"/>
    </row>
    <row r="128" spans="1:13" s="21" customFormat="1" ht="3" customHeight="1">
      <c r="A128" s="113"/>
      <c r="B128" s="25"/>
      <c r="C128" s="81"/>
      <c r="D128" s="116"/>
      <c r="E128" s="116"/>
      <c r="F128" s="32"/>
      <c r="G128" s="61"/>
      <c r="H128" s="62"/>
      <c r="I128" s="63"/>
      <c r="J128" s="61"/>
      <c r="K128" s="28"/>
      <c r="L128" s="28"/>
      <c r="M128" s="28"/>
    </row>
    <row r="129" spans="1:13" s="21" customFormat="1" ht="3" customHeight="1">
      <c r="A129" s="111" t="s">
        <v>60</v>
      </c>
      <c r="B129" s="20"/>
      <c r="C129" s="82"/>
      <c r="D129" s="117">
        <v>853</v>
      </c>
      <c r="E129" s="114">
        <v>85395</v>
      </c>
      <c r="F129" s="37"/>
      <c r="G129" s="64"/>
      <c r="H129" s="65"/>
      <c r="I129" s="66"/>
      <c r="J129" s="64"/>
      <c r="K129" s="49"/>
      <c r="L129" s="49"/>
      <c r="M129" s="49"/>
    </row>
    <row r="130" spans="1:13" s="21" customFormat="1" ht="12.75" customHeight="1">
      <c r="A130" s="112"/>
      <c r="B130" s="22" t="s">
        <v>2</v>
      </c>
      <c r="C130" s="23" t="s">
        <v>30</v>
      </c>
      <c r="D130" s="118"/>
      <c r="E130" s="115"/>
      <c r="F130" s="46" t="s">
        <v>6</v>
      </c>
      <c r="G130" s="67">
        <f aca="true" t="shared" si="16" ref="G130:M130">SUM(G131:G136)</f>
        <v>114970</v>
      </c>
      <c r="H130" s="67">
        <f t="shared" si="16"/>
        <v>44883</v>
      </c>
      <c r="I130" s="67">
        <f t="shared" si="16"/>
        <v>70087</v>
      </c>
      <c r="J130" s="67">
        <f t="shared" si="16"/>
        <v>0</v>
      </c>
      <c r="K130" s="47">
        <f t="shared" si="16"/>
        <v>0</v>
      </c>
      <c r="L130" s="47">
        <f t="shared" si="16"/>
        <v>0</v>
      </c>
      <c r="M130" s="47">
        <f t="shared" si="16"/>
        <v>0</v>
      </c>
    </row>
    <row r="131" spans="1:13" s="21" customFormat="1" ht="11.25" customHeight="1">
      <c r="A131" s="112"/>
      <c r="B131" s="22" t="s">
        <v>3</v>
      </c>
      <c r="C131" s="23" t="s">
        <v>162</v>
      </c>
      <c r="D131" s="118"/>
      <c r="E131" s="115"/>
      <c r="F131" s="17" t="s">
        <v>143</v>
      </c>
      <c r="G131" s="57">
        <f>H131+I131+L131+M131</f>
        <v>0</v>
      </c>
      <c r="H131" s="57">
        <v>0</v>
      </c>
      <c r="I131" s="57">
        <v>0</v>
      </c>
      <c r="J131" s="57">
        <v>0</v>
      </c>
      <c r="K131" s="33">
        <v>0</v>
      </c>
      <c r="L131" s="33">
        <f>J131+K131</f>
        <v>0</v>
      </c>
      <c r="M131" s="33">
        <v>0</v>
      </c>
    </row>
    <row r="132" spans="1:13" s="21" customFormat="1" ht="11.25" customHeight="1">
      <c r="A132" s="112"/>
      <c r="B132" s="78" t="s">
        <v>4</v>
      </c>
      <c r="C132" s="16" t="s">
        <v>170</v>
      </c>
      <c r="D132" s="118"/>
      <c r="E132" s="115"/>
      <c r="F132" s="17" t="s">
        <v>71</v>
      </c>
      <c r="G132" s="110">
        <f>H132+I132+L132+M132</f>
        <v>97725</v>
      </c>
      <c r="H132" s="110">
        <v>38151</v>
      </c>
      <c r="I132" s="110">
        <v>59574</v>
      </c>
      <c r="J132" s="110">
        <v>0</v>
      </c>
      <c r="K132" s="109">
        <v>0</v>
      </c>
      <c r="L132" s="109">
        <f>J132+K132</f>
        <v>0</v>
      </c>
      <c r="M132" s="109">
        <v>0</v>
      </c>
    </row>
    <row r="133" spans="1:13" s="21" customFormat="1" ht="11.25" customHeight="1">
      <c r="A133" s="112"/>
      <c r="B133" s="22"/>
      <c r="C133" s="24" t="s">
        <v>171</v>
      </c>
      <c r="D133" s="118"/>
      <c r="E133" s="115"/>
      <c r="F133" s="17" t="s">
        <v>81</v>
      </c>
      <c r="G133" s="110"/>
      <c r="H133" s="110"/>
      <c r="I133" s="110"/>
      <c r="J133" s="110"/>
      <c r="K133" s="109"/>
      <c r="L133" s="109"/>
      <c r="M133" s="109"/>
    </row>
    <row r="134" spans="1:13" s="21" customFormat="1" ht="11.25" customHeight="1">
      <c r="A134" s="112"/>
      <c r="B134" s="22" t="s">
        <v>5</v>
      </c>
      <c r="C134" s="79" t="s">
        <v>173</v>
      </c>
      <c r="D134" s="118"/>
      <c r="E134" s="115"/>
      <c r="F134" s="17" t="s">
        <v>74</v>
      </c>
      <c r="G134" s="57">
        <f>H134+I134+L134+M134</f>
        <v>0</v>
      </c>
      <c r="H134" s="57">
        <v>0</v>
      </c>
      <c r="I134" s="57">
        <v>0</v>
      </c>
      <c r="J134" s="57">
        <v>0</v>
      </c>
      <c r="K134" s="33">
        <v>0</v>
      </c>
      <c r="L134" s="33">
        <f>J134+K134</f>
        <v>0</v>
      </c>
      <c r="M134" s="33">
        <v>0</v>
      </c>
    </row>
    <row r="135" spans="1:13" s="21" customFormat="1" ht="11.25" customHeight="1">
      <c r="A135" s="112"/>
      <c r="B135" s="22"/>
      <c r="C135" s="36" t="s">
        <v>174</v>
      </c>
      <c r="D135" s="118"/>
      <c r="E135" s="115"/>
      <c r="F135" s="17" t="s">
        <v>75</v>
      </c>
      <c r="G135" s="110">
        <f>H135+I135+L135+M135</f>
        <v>17245</v>
      </c>
      <c r="H135" s="110">
        <v>6732</v>
      </c>
      <c r="I135" s="110">
        <v>10513</v>
      </c>
      <c r="J135" s="110">
        <v>0</v>
      </c>
      <c r="K135" s="110">
        <v>0</v>
      </c>
      <c r="L135" s="110">
        <f>J135+K135</f>
        <v>0</v>
      </c>
      <c r="M135" s="109">
        <v>0</v>
      </c>
    </row>
    <row r="136" spans="1:13" s="21" customFormat="1" ht="11.25" customHeight="1">
      <c r="A136" s="112"/>
      <c r="B136" s="22"/>
      <c r="C136" s="36"/>
      <c r="D136" s="118"/>
      <c r="E136" s="115"/>
      <c r="F136" s="31" t="s">
        <v>82</v>
      </c>
      <c r="G136" s="110"/>
      <c r="H136" s="110"/>
      <c r="I136" s="110"/>
      <c r="J136" s="110"/>
      <c r="K136" s="110"/>
      <c r="L136" s="110"/>
      <c r="M136" s="109"/>
    </row>
    <row r="137" spans="1:13" s="21" customFormat="1" ht="3" customHeight="1">
      <c r="A137" s="113"/>
      <c r="B137" s="25"/>
      <c r="C137" s="81"/>
      <c r="D137" s="119"/>
      <c r="E137" s="116"/>
      <c r="F137" s="32"/>
      <c r="G137" s="61"/>
      <c r="H137" s="62"/>
      <c r="I137" s="63"/>
      <c r="J137" s="61"/>
      <c r="K137" s="28"/>
      <c r="L137" s="28"/>
      <c r="M137" s="28"/>
    </row>
    <row r="138" spans="1:13" s="21" customFormat="1" ht="3" customHeight="1">
      <c r="A138" s="111" t="s">
        <v>61</v>
      </c>
      <c r="B138" s="22"/>
      <c r="C138" s="75"/>
      <c r="D138" s="117">
        <v>853</v>
      </c>
      <c r="E138" s="114">
        <v>85395</v>
      </c>
      <c r="F138" s="76"/>
      <c r="G138" s="57"/>
      <c r="H138" s="77"/>
      <c r="I138" s="74"/>
      <c r="J138" s="57"/>
      <c r="K138" s="33"/>
      <c r="L138" s="33"/>
      <c r="M138" s="33"/>
    </row>
    <row r="139" spans="1:13" s="21" customFormat="1" ht="12.75" customHeight="1">
      <c r="A139" s="112"/>
      <c r="B139" s="22" t="s">
        <v>2</v>
      </c>
      <c r="C139" s="23" t="s">
        <v>30</v>
      </c>
      <c r="D139" s="118"/>
      <c r="E139" s="115"/>
      <c r="F139" s="46" t="s">
        <v>6</v>
      </c>
      <c r="G139" s="67">
        <f aca="true" t="shared" si="17" ref="G139:M139">SUM(G140:G145)</f>
        <v>415432</v>
      </c>
      <c r="H139" s="67">
        <f t="shared" si="17"/>
        <v>135650</v>
      </c>
      <c r="I139" s="67">
        <f t="shared" si="17"/>
        <v>279782</v>
      </c>
      <c r="J139" s="67">
        <f t="shared" si="17"/>
        <v>0</v>
      </c>
      <c r="K139" s="47">
        <f t="shared" si="17"/>
        <v>0</v>
      </c>
      <c r="L139" s="47">
        <f t="shared" si="17"/>
        <v>0</v>
      </c>
      <c r="M139" s="47">
        <f t="shared" si="17"/>
        <v>0</v>
      </c>
    </row>
    <row r="140" spans="1:13" s="21" customFormat="1" ht="11.25" customHeight="1">
      <c r="A140" s="112"/>
      <c r="B140" s="22" t="s">
        <v>3</v>
      </c>
      <c r="C140" s="23" t="s">
        <v>162</v>
      </c>
      <c r="D140" s="118"/>
      <c r="E140" s="115"/>
      <c r="F140" s="17" t="s">
        <v>143</v>
      </c>
      <c r="G140" s="57">
        <f>H140+I140+L140+M140</f>
        <v>0</v>
      </c>
      <c r="H140" s="57">
        <v>0</v>
      </c>
      <c r="I140" s="57">
        <v>0</v>
      </c>
      <c r="J140" s="57">
        <v>0</v>
      </c>
      <c r="K140" s="33">
        <v>0</v>
      </c>
      <c r="L140" s="33">
        <f>J140+K140</f>
        <v>0</v>
      </c>
      <c r="M140" s="33">
        <v>0</v>
      </c>
    </row>
    <row r="141" spans="1:13" s="21" customFormat="1" ht="11.25" customHeight="1">
      <c r="A141" s="112"/>
      <c r="B141" s="78" t="s">
        <v>4</v>
      </c>
      <c r="C141" s="16" t="s">
        <v>170</v>
      </c>
      <c r="D141" s="118"/>
      <c r="E141" s="115"/>
      <c r="F141" s="17" t="s">
        <v>71</v>
      </c>
      <c r="G141" s="110">
        <f>H141+I141+L141+M141</f>
        <v>353204</v>
      </c>
      <c r="H141" s="110">
        <v>115388</v>
      </c>
      <c r="I141" s="110">
        <v>237816</v>
      </c>
      <c r="J141" s="110">
        <v>0</v>
      </c>
      <c r="K141" s="109">
        <v>0</v>
      </c>
      <c r="L141" s="109">
        <f>J141+K141</f>
        <v>0</v>
      </c>
      <c r="M141" s="109">
        <v>0</v>
      </c>
    </row>
    <row r="142" spans="1:13" s="21" customFormat="1" ht="11.25" customHeight="1">
      <c r="A142" s="112"/>
      <c r="B142" s="22"/>
      <c r="C142" s="24" t="s">
        <v>171</v>
      </c>
      <c r="D142" s="118"/>
      <c r="E142" s="115"/>
      <c r="F142" s="17" t="s">
        <v>81</v>
      </c>
      <c r="G142" s="110"/>
      <c r="H142" s="110"/>
      <c r="I142" s="110"/>
      <c r="J142" s="110"/>
      <c r="K142" s="109"/>
      <c r="L142" s="109"/>
      <c r="M142" s="109"/>
    </row>
    <row r="143" spans="1:13" s="21" customFormat="1" ht="11.25" customHeight="1">
      <c r="A143" s="112"/>
      <c r="B143" s="22" t="s">
        <v>5</v>
      </c>
      <c r="C143" s="79" t="s">
        <v>175</v>
      </c>
      <c r="D143" s="118"/>
      <c r="E143" s="115"/>
      <c r="F143" s="17" t="s">
        <v>74</v>
      </c>
      <c r="G143" s="57">
        <f>H143+I143+L143+M143</f>
        <v>0</v>
      </c>
      <c r="H143" s="57">
        <v>0</v>
      </c>
      <c r="I143" s="57">
        <v>0</v>
      </c>
      <c r="J143" s="57">
        <v>0</v>
      </c>
      <c r="K143" s="33">
        <v>0</v>
      </c>
      <c r="L143" s="33">
        <f>J143+K143</f>
        <v>0</v>
      </c>
      <c r="M143" s="33">
        <v>0</v>
      </c>
    </row>
    <row r="144" spans="1:13" s="21" customFormat="1" ht="11.25" customHeight="1">
      <c r="A144" s="112"/>
      <c r="B144" s="22"/>
      <c r="C144" s="36" t="s">
        <v>176</v>
      </c>
      <c r="D144" s="118"/>
      <c r="E144" s="115"/>
      <c r="F144" s="17" t="s">
        <v>75</v>
      </c>
      <c r="G144" s="110">
        <f>H144+I144+L144+M144</f>
        <v>62228</v>
      </c>
      <c r="H144" s="110">
        <v>20262</v>
      </c>
      <c r="I144" s="110">
        <v>41966</v>
      </c>
      <c r="J144" s="110">
        <v>0</v>
      </c>
      <c r="K144" s="110">
        <v>0</v>
      </c>
      <c r="L144" s="110">
        <f>J144+K144</f>
        <v>0</v>
      </c>
      <c r="M144" s="109">
        <v>0</v>
      </c>
    </row>
    <row r="145" spans="1:13" s="21" customFormat="1" ht="11.25" customHeight="1">
      <c r="A145" s="112"/>
      <c r="B145" s="22"/>
      <c r="C145" s="36"/>
      <c r="D145" s="118"/>
      <c r="E145" s="115"/>
      <c r="F145" s="31" t="s">
        <v>82</v>
      </c>
      <c r="G145" s="110"/>
      <c r="H145" s="110"/>
      <c r="I145" s="110"/>
      <c r="J145" s="110"/>
      <c r="K145" s="110"/>
      <c r="L145" s="110"/>
      <c r="M145" s="109"/>
    </row>
    <row r="146" spans="1:13" s="21" customFormat="1" ht="3" customHeight="1">
      <c r="A146" s="113"/>
      <c r="B146" s="22"/>
      <c r="C146" s="75"/>
      <c r="D146" s="119"/>
      <c r="E146" s="116"/>
      <c r="F146" s="76"/>
      <c r="G146" s="57"/>
      <c r="H146" s="77"/>
      <c r="I146" s="74"/>
      <c r="J146" s="57"/>
      <c r="K146" s="33"/>
      <c r="L146" s="33"/>
      <c r="M146" s="33"/>
    </row>
    <row r="147" spans="1:13" s="21" customFormat="1" ht="3" customHeight="1">
      <c r="A147" s="111" t="s">
        <v>62</v>
      </c>
      <c r="B147" s="20"/>
      <c r="C147" s="82"/>
      <c r="D147" s="117">
        <v>853</v>
      </c>
      <c r="E147" s="114">
        <v>85395</v>
      </c>
      <c r="F147" s="37"/>
      <c r="G147" s="64"/>
      <c r="H147" s="65"/>
      <c r="I147" s="66"/>
      <c r="J147" s="64"/>
      <c r="K147" s="49"/>
      <c r="L147" s="49"/>
      <c r="M147" s="49"/>
    </row>
    <row r="148" spans="1:13" s="21" customFormat="1" ht="12.75" customHeight="1">
      <c r="A148" s="112"/>
      <c r="B148" s="22" t="s">
        <v>2</v>
      </c>
      <c r="C148" s="23" t="s">
        <v>30</v>
      </c>
      <c r="D148" s="118"/>
      <c r="E148" s="115"/>
      <c r="F148" s="46" t="s">
        <v>6</v>
      </c>
      <c r="G148" s="67">
        <f aca="true" t="shared" si="18" ref="G148:M148">SUM(G149:G154)</f>
        <v>255666</v>
      </c>
      <c r="H148" s="67">
        <f t="shared" si="18"/>
        <v>132811</v>
      </c>
      <c r="I148" s="67">
        <f t="shared" si="18"/>
        <v>122855</v>
      </c>
      <c r="J148" s="67">
        <f t="shared" si="18"/>
        <v>0</v>
      </c>
      <c r="K148" s="47">
        <f t="shared" si="18"/>
        <v>0</v>
      </c>
      <c r="L148" s="47">
        <f t="shared" si="18"/>
        <v>0</v>
      </c>
      <c r="M148" s="47">
        <f t="shared" si="18"/>
        <v>0</v>
      </c>
    </row>
    <row r="149" spans="1:13" s="21" customFormat="1" ht="11.25" customHeight="1">
      <c r="A149" s="112"/>
      <c r="B149" s="22" t="s">
        <v>3</v>
      </c>
      <c r="C149" s="23" t="s">
        <v>162</v>
      </c>
      <c r="D149" s="118"/>
      <c r="E149" s="115"/>
      <c r="F149" s="17" t="s">
        <v>143</v>
      </c>
      <c r="G149" s="57">
        <f>H149+I149+L149+M149</f>
        <v>0</v>
      </c>
      <c r="H149" s="57">
        <v>0</v>
      </c>
      <c r="I149" s="57">
        <v>0</v>
      </c>
      <c r="J149" s="57">
        <v>0</v>
      </c>
      <c r="K149" s="33">
        <v>0</v>
      </c>
      <c r="L149" s="33">
        <f>J149+K149</f>
        <v>0</v>
      </c>
      <c r="M149" s="33">
        <v>0</v>
      </c>
    </row>
    <row r="150" spans="1:13" s="21" customFormat="1" ht="11.25" customHeight="1">
      <c r="A150" s="112"/>
      <c r="B150" s="78" t="s">
        <v>4</v>
      </c>
      <c r="C150" s="16" t="s">
        <v>170</v>
      </c>
      <c r="D150" s="118"/>
      <c r="E150" s="115"/>
      <c r="F150" s="17" t="s">
        <v>71</v>
      </c>
      <c r="G150" s="110">
        <f>H150+I150+L150+M150</f>
        <v>217317</v>
      </c>
      <c r="H150" s="110">
        <v>112890</v>
      </c>
      <c r="I150" s="110">
        <v>104427</v>
      </c>
      <c r="J150" s="110">
        <v>0</v>
      </c>
      <c r="K150" s="109">
        <v>0</v>
      </c>
      <c r="L150" s="109">
        <f>J150+K150</f>
        <v>0</v>
      </c>
      <c r="M150" s="109">
        <v>0</v>
      </c>
    </row>
    <row r="151" spans="1:13" s="21" customFormat="1" ht="11.25" customHeight="1">
      <c r="A151" s="112"/>
      <c r="B151" s="22"/>
      <c r="C151" s="24" t="s">
        <v>171</v>
      </c>
      <c r="D151" s="118"/>
      <c r="E151" s="115"/>
      <c r="F151" s="17" t="s">
        <v>81</v>
      </c>
      <c r="G151" s="110"/>
      <c r="H151" s="110"/>
      <c r="I151" s="110"/>
      <c r="J151" s="110"/>
      <c r="K151" s="109"/>
      <c r="L151" s="109"/>
      <c r="M151" s="109"/>
    </row>
    <row r="152" spans="1:13" s="21" customFormat="1" ht="11.25" customHeight="1">
      <c r="A152" s="112"/>
      <c r="B152" s="22" t="s">
        <v>5</v>
      </c>
      <c r="C152" s="79" t="s">
        <v>177</v>
      </c>
      <c r="D152" s="118"/>
      <c r="E152" s="115"/>
      <c r="F152" s="17" t="s">
        <v>74</v>
      </c>
      <c r="G152" s="57">
        <f>H152+I152+L152+M152</f>
        <v>0</v>
      </c>
      <c r="H152" s="57">
        <v>0</v>
      </c>
      <c r="I152" s="57">
        <v>0</v>
      </c>
      <c r="J152" s="57">
        <v>0</v>
      </c>
      <c r="K152" s="33">
        <v>0</v>
      </c>
      <c r="L152" s="33">
        <f>J152+K152</f>
        <v>0</v>
      </c>
      <c r="M152" s="33">
        <v>0</v>
      </c>
    </row>
    <row r="153" spans="1:13" s="21" customFormat="1" ht="11.25" customHeight="1">
      <c r="A153" s="112"/>
      <c r="B153" s="22"/>
      <c r="C153" s="36"/>
      <c r="D153" s="118"/>
      <c r="E153" s="115"/>
      <c r="F153" s="17" t="s">
        <v>75</v>
      </c>
      <c r="G153" s="110">
        <f>H153+I153+L153+M153</f>
        <v>38349</v>
      </c>
      <c r="H153" s="110">
        <v>19921</v>
      </c>
      <c r="I153" s="110">
        <v>18428</v>
      </c>
      <c r="J153" s="110">
        <v>0</v>
      </c>
      <c r="K153" s="110">
        <v>0</v>
      </c>
      <c r="L153" s="110">
        <f>J153+K153</f>
        <v>0</v>
      </c>
      <c r="M153" s="109">
        <v>0</v>
      </c>
    </row>
    <row r="154" spans="1:13" s="21" customFormat="1" ht="11.25" customHeight="1">
      <c r="A154" s="112"/>
      <c r="B154" s="22"/>
      <c r="C154" s="36"/>
      <c r="D154" s="118"/>
      <c r="E154" s="115"/>
      <c r="F154" s="31" t="s">
        <v>82</v>
      </c>
      <c r="G154" s="110"/>
      <c r="H154" s="110"/>
      <c r="I154" s="110"/>
      <c r="J154" s="110"/>
      <c r="K154" s="110"/>
      <c r="L154" s="110"/>
      <c r="M154" s="109"/>
    </row>
    <row r="155" spans="1:13" s="21" customFormat="1" ht="3" customHeight="1">
      <c r="A155" s="113"/>
      <c r="B155" s="25"/>
      <c r="C155" s="81"/>
      <c r="D155" s="119"/>
      <c r="E155" s="116"/>
      <c r="F155" s="32"/>
      <c r="G155" s="61"/>
      <c r="H155" s="62"/>
      <c r="I155" s="63"/>
      <c r="J155" s="61"/>
      <c r="K155" s="28"/>
      <c r="L155" s="28"/>
      <c r="M155" s="28"/>
    </row>
    <row r="156" spans="1:13" s="21" customFormat="1" ht="3" customHeight="1">
      <c r="A156" s="111" t="s">
        <v>63</v>
      </c>
      <c r="B156" s="22"/>
      <c r="C156" s="75"/>
      <c r="D156" s="117">
        <v>853</v>
      </c>
      <c r="E156" s="114">
        <v>85395</v>
      </c>
      <c r="F156" s="76"/>
      <c r="G156" s="57"/>
      <c r="H156" s="77"/>
      <c r="I156" s="74"/>
      <c r="J156" s="57"/>
      <c r="K156" s="33"/>
      <c r="L156" s="33"/>
      <c r="M156" s="33"/>
    </row>
    <row r="157" spans="1:13" s="21" customFormat="1" ht="12.75" customHeight="1">
      <c r="A157" s="112"/>
      <c r="B157" s="22" t="s">
        <v>2</v>
      </c>
      <c r="C157" s="23" t="s">
        <v>30</v>
      </c>
      <c r="D157" s="118"/>
      <c r="E157" s="115"/>
      <c r="F157" s="46" t="s">
        <v>6</v>
      </c>
      <c r="G157" s="67">
        <f aca="true" t="shared" si="19" ref="G157:M157">SUM(G158:G163)</f>
        <v>218160</v>
      </c>
      <c r="H157" s="67">
        <f t="shared" si="19"/>
        <v>84546</v>
      </c>
      <c r="I157" s="67">
        <f t="shared" si="19"/>
        <v>133614</v>
      </c>
      <c r="J157" s="67">
        <f t="shared" si="19"/>
        <v>0</v>
      </c>
      <c r="K157" s="47">
        <f t="shared" si="19"/>
        <v>0</v>
      </c>
      <c r="L157" s="47">
        <f t="shared" si="19"/>
        <v>0</v>
      </c>
      <c r="M157" s="47">
        <f t="shared" si="19"/>
        <v>0</v>
      </c>
    </row>
    <row r="158" spans="1:13" s="21" customFormat="1" ht="11.25" customHeight="1">
      <c r="A158" s="112"/>
      <c r="B158" s="22" t="s">
        <v>3</v>
      </c>
      <c r="C158" s="23" t="s">
        <v>162</v>
      </c>
      <c r="D158" s="118"/>
      <c r="E158" s="115"/>
      <c r="F158" s="17" t="s">
        <v>143</v>
      </c>
      <c r="G158" s="57">
        <f>H158+I158+L158+M158</f>
        <v>0</v>
      </c>
      <c r="H158" s="57">
        <v>0</v>
      </c>
      <c r="I158" s="57">
        <v>0</v>
      </c>
      <c r="J158" s="57">
        <v>0</v>
      </c>
      <c r="K158" s="33">
        <v>0</v>
      </c>
      <c r="L158" s="33">
        <f>J158+K158</f>
        <v>0</v>
      </c>
      <c r="M158" s="33">
        <v>0</v>
      </c>
    </row>
    <row r="159" spans="1:13" s="21" customFormat="1" ht="11.25" customHeight="1">
      <c r="A159" s="112"/>
      <c r="B159" s="78" t="s">
        <v>4</v>
      </c>
      <c r="C159" s="16" t="s">
        <v>170</v>
      </c>
      <c r="D159" s="118"/>
      <c r="E159" s="115"/>
      <c r="F159" s="17" t="s">
        <v>71</v>
      </c>
      <c r="G159" s="110">
        <f>H159+I159+L159+M159</f>
        <v>185436</v>
      </c>
      <c r="H159" s="110">
        <v>71864</v>
      </c>
      <c r="I159" s="110">
        <v>113572</v>
      </c>
      <c r="J159" s="110">
        <v>0</v>
      </c>
      <c r="K159" s="109">
        <v>0</v>
      </c>
      <c r="L159" s="109">
        <f>J159+K159</f>
        <v>0</v>
      </c>
      <c r="M159" s="109">
        <v>0</v>
      </c>
    </row>
    <row r="160" spans="1:13" s="21" customFormat="1" ht="11.25" customHeight="1">
      <c r="A160" s="112"/>
      <c r="B160" s="22"/>
      <c r="C160" s="24" t="s">
        <v>171</v>
      </c>
      <c r="D160" s="118"/>
      <c r="E160" s="115"/>
      <c r="F160" s="17" t="s">
        <v>81</v>
      </c>
      <c r="G160" s="110"/>
      <c r="H160" s="110"/>
      <c r="I160" s="110"/>
      <c r="J160" s="110"/>
      <c r="K160" s="109"/>
      <c r="L160" s="109"/>
      <c r="M160" s="109"/>
    </row>
    <row r="161" spans="1:13" s="21" customFormat="1" ht="11.25" customHeight="1">
      <c r="A161" s="112"/>
      <c r="B161" s="22" t="s">
        <v>5</v>
      </c>
      <c r="C161" s="79" t="s">
        <v>178</v>
      </c>
      <c r="D161" s="118"/>
      <c r="E161" s="115"/>
      <c r="F161" s="17" t="s">
        <v>74</v>
      </c>
      <c r="G161" s="57">
        <f>H161+I161+L161+M161</f>
        <v>0</v>
      </c>
      <c r="H161" s="57">
        <v>0</v>
      </c>
      <c r="I161" s="57">
        <v>0</v>
      </c>
      <c r="J161" s="57">
        <v>0</v>
      </c>
      <c r="K161" s="33">
        <v>0</v>
      </c>
      <c r="L161" s="33">
        <f>J161+K161</f>
        <v>0</v>
      </c>
      <c r="M161" s="33">
        <v>0</v>
      </c>
    </row>
    <row r="162" spans="1:13" s="21" customFormat="1" ht="11.25" customHeight="1">
      <c r="A162" s="112"/>
      <c r="B162" s="22"/>
      <c r="C162" s="36"/>
      <c r="D162" s="118"/>
      <c r="E162" s="115"/>
      <c r="F162" s="17" t="s">
        <v>75</v>
      </c>
      <c r="G162" s="110">
        <f>H162+I162+L162+M162</f>
        <v>32724</v>
      </c>
      <c r="H162" s="110">
        <v>12682</v>
      </c>
      <c r="I162" s="110">
        <v>20042</v>
      </c>
      <c r="J162" s="110">
        <v>0</v>
      </c>
      <c r="K162" s="110">
        <v>0</v>
      </c>
      <c r="L162" s="110">
        <f>J162+K162</f>
        <v>0</v>
      </c>
      <c r="M162" s="109">
        <v>0</v>
      </c>
    </row>
    <row r="163" spans="1:13" s="21" customFormat="1" ht="11.25" customHeight="1">
      <c r="A163" s="112"/>
      <c r="B163" s="22"/>
      <c r="C163" s="36"/>
      <c r="D163" s="118"/>
      <c r="E163" s="115"/>
      <c r="F163" s="31" t="s">
        <v>82</v>
      </c>
      <c r="G163" s="110"/>
      <c r="H163" s="110"/>
      <c r="I163" s="110"/>
      <c r="J163" s="110"/>
      <c r="K163" s="110"/>
      <c r="L163" s="110"/>
      <c r="M163" s="109"/>
    </row>
    <row r="164" spans="1:13" s="21" customFormat="1" ht="3" customHeight="1">
      <c r="A164" s="113"/>
      <c r="B164" s="22"/>
      <c r="C164" s="75"/>
      <c r="D164" s="119"/>
      <c r="E164" s="116"/>
      <c r="F164" s="76"/>
      <c r="G164" s="57"/>
      <c r="H164" s="77"/>
      <c r="I164" s="74"/>
      <c r="J164" s="57"/>
      <c r="K164" s="33"/>
      <c r="L164" s="33"/>
      <c r="M164" s="33"/>
    </row>
    <row r="165" spans="1:13" s="21" customFormat="1" ht="3" customHeight="1">
      <c r="A165" s="111" t="s">
        <v>131</v>
      </c>
      <c r="B165" s="20"/>
      <c r="C165" s="82"/>
      <c r="D165" s="117">
        <v>853</v>
      </c>
      <c r="E165" s="114">
        <v>85395</v>
      </c>
      <c r="F165" s="37"/>
      <c r="G165" s="64"/>
      <c r="H165" s="65"/>
      <c r="I165" s="66"/>
      <c r="J165" s="64"/>
      <c r="K165" s="49"/>
      <c r="L165" s="49"/>
      <c r="M165" s="49"/>
    </row>
    <row r="166" spans="1:13" s="21" customFormat="1" ht="12.75" customHeight="1">
      <c r="A166" s="112"/>
      <c r="B166" s="22" t="s">
        <v>2</v>
      </c>
      <c r="C166" s="23" t="s">
        <v>30</v>
      </c>
      <c r="D166" s="118"/>
      <c r="E166" s="115"/>
      <c r="F166" s="46" t="s">
        <v>6</v>
      </c>
      <c r="G166" s="67">
        <f aca="true" t="shared" si="20" ref="G166:M166">SUM(G167:G172)</f>
        <v>184322</v>
      </c>
      <c r="H166" s="67">
        <f t="shared" si="20"/>
        <v>88226</v>
      </c>
      <c r="I166" s="67">
        <f t="shared" si="20"/>
        <v>96096</v>
      </c>
      <c r="J166" s="67">
        <f t="shared" si="20"/>
        <v>0</v>
      </c>
      <c r="K166" s="47">
        <f t="shared" si="20"/>
        <v>0</v>
      </c>
      <c r="L166" s="47">
        <f t="shared" si="20"/>
        <v>0</v>
      </c>
      <c r="M166" s="47">
        <f t="shared" si="20"/>
        <v>0</v>
      </c>
    </row>
    <row r="167" spans="1:13" s="21" customFormat="1" ht="11.25" customHeight="1">
      <c r="A167" s="112"/>
      <c r="B167" s="22" t="s">
        <v>3</v>
      </c>
      <c r="C167" s="23" t="s">
        <v>162</v>
      </c>
      <c r="D167" s="118"/>
      <c r="E167" s="115"/>
      <c r="F167" s="17" t="s">
        <v>143</v>
      </c>
      <c r="G167" s="57">
        <f>H167+I167+L167+M167</f>
        <v>0</v>
      </c>
      <c r="H167" s="57">
        <v>0</v>
      </c>
      <c r="I167" s="57">
        <v>0</v>
      </c>
      <c r="J167" s="57">
        <v>0</v>
      </c>
      <c r="K167" s="33">
        <v>0</v>
      </c>
      <c r="L167" s="33">
        <f>J167+K167</f>
        <v>0</v>
      </c>
      <c r="M167" s="33">
        <v>0</v>
      </c>
    </row>
    <row r="168" spans="1:13" s="21" customFormat="1" ht="11.25" customHeight="1">
      <c r="A168" s="112"/>
      <c r="B168" s="78" t="s">
        <v>4</v>
      </c>
      <c r="C168" s="16" t="s">
        <v>170</v>
      </c>
      <c r="D168" s="118"/>
      <c r="E168" s="115"/>
      <c r="F168" s="17" t="s">
        <v>71</v>
      </c>
      <c r="G168" s="110">
        <f>H168+I168+L168+M168</f>
        <v>156674</v>
      </c>
      <c r="H168" s="110">
        <v>74992</v>
      </c>
      <c r="I168" s="110">
        <v>81682</v>
      </c>
      <c r="J168" s="110">
        <v>0</v>
      </c>
      <c r="K168" s="109">
        <v>0</v>
      </c>
      <c r="L168" s="109">
        <f>J168+K168</f>
        <v>0</v>
      </c>
      <c r="M168" s="109">
        <v>0</v>
      </c>
    </row>
    <row r="169" spans="1:13" s="21" customFormat="1" ht="11.25" customHeight="1">
      <c r="A169" s="112"/>
      <c r="B169" s="22"/>
      <c r="C169" s="24" t="s">
        <v>171</v>
      </c>
      <c r="D169" s="118"/>
      <c r="E169" s="115"/>
      <c r="F169" s="17" t="s">
        <v>81</v>
      </c>
      <c r="G169" s="110"/>
      <c r="H169" s="110"/>
      <c r="I169" s="110"/>
      <c r="J169" s="110"/>
      <c r="K169" s="109"/>
      <c r="L169" s="109"/>
      <c r="M169" s="109"/>
    </row>
    <row r="170" spans="1:13" s="21" customFormat="1" ht="11.25" customHeight="1">
      <c r="A170" s="112"/>
      <c r="B170" s="22" t="s">
        <v>5</v>
      </c>
      <c r="C170" s="79" t="s">
        <v>179</v>
      </c>
      <c r="D170" s="118"/>
      <c r="E170" s="115"/>
      <c r="F170" s="17" t="s">
        <v>74</v>
      </c>
      <c r="G170" s="57">
        <f>H170+I170+L170+M170</f>
        <v>0</v>
      </c>
      <c r="H170" s="57">
        <v>0</v>
      </c>
      <c r="I170" s="57">
        <v>0</v>
      </c>
      <c r="J170" s="57">
        <v>0</v>
      </c>
      <c r="K170" s="33">
        <v>0</v>
      </c>
      <c r="L170" s="33">
        <f>J170+K170</f>
        <v>0</v>
      </c>
      <c r="M170" s="33">
        <v>0</v>
      </c>
    </row>
    <row r="171" spans="1:13" s="21" customFormat="1" ht="11.25" customHeight="1">
      <c r="A171" s="112"/>
      <c r="B171" s="22"/>
      <c r="C171" s="36"/>
      <c r="D171" s="118"/>
      <c r="E171" s="115"/>
      <c r="F171" s="17" t="s">
        <v>75</v>
      </c>
      <c r="G171" s="110">
        <f>H171+I171+L171+M171</f>
        <v>27648</v>
      </c>
      <c r="H171" s="110">
        <v>13234</v>
      </c>
      <c r="I171" s="110">
        <v>14414</v>
      </c>
      <c r="J171" s="110">
        <v>0</v>
      </c>
      <c r="K171" s="110">
        <v>0</v>
      </c>
      <c r="L171" s="110">
        <f>J171+K171</f>
        <v>0</v>
      </c>
      <c r="M171" s="109">
        <v>0</v>
      </c>
    </row>
    <row r="172" spans="1:13" s="21" customFormat="1" ht="11.25" customHeight="1">
      <c r="A172" s="112"/>
      <c r="B172" s="22"/>
      <c r="C172" s="36"/>
      <c r="D172" s="118"/>
      <c r="E172" s="115"/>
      <c r="F172" s="31" t="s">
        <v>82</v>
      </c>
      <c r="G172" s="110"/>
      <c r="H172" s="110"/>
      <c r="I172" s="110"/>
      <c r="J172" s="110"/>
      <c r="K172" s="110"/>
      <c r="L172" s="110"/>
      <c r="M172" s="109"/>
    </row>
    <row r="173" spans="1:13" s="21" customFormat="1" ht="3" customHeight="1">
      <c r="A173" s="113"/>
      <c r="B173" s="25"/>
      <c r="C173" s="81"/>
      <c r="D173" s="119"/>
      <c r="E173" s="116"/>
      <c r="F173" s="32"/>
      <c r="G173" s="61"/>
      <c r="H173" s="62"/>
      <c r="I173" s="63"/>
      <c r="J173" s="61"/>
      <c r="K173" s="28"/>
      <c r="L173" s="28"/>
      <c r="M173" s="28"/>
    </row>
    <row r="174" spans="1:13" s="21" customFormat="1" ht="3" customHeight="1">
      <c r="A174" s="111" t="s">
        <v>132</v>
      </c>
      <c r="B174" s="22"/>
      <c r="C174" s="75"/>
      <c r="D174" s="117">
        <v>853</v>
      </c>
      <c r="E174" s="114">
        <v>85395</v>
      </c>
      <c r="F174" s="76"/>
      <c r="G174" s="57"/>
      <c r="H174" s="77"/>
      <c r="I174" s="74"/>
      <c r="J174" s="57"/>
      <c r="K174" s="33"/>
      <c r="L174" s="33"/>
      <c r="M174" s="33"/>
    </row>
    <row r="175" spans="1:13" s="21" customFormat="1" ht="12.75" customHeight="1">
      <c r="A175" s="112"/>
      <c r="B175" s="22" t="s">
        <v>2</v>
      </c>
      <c r="C175" s="83" t="s">
        <v>30</v>
      </c>
      <c r="D175" s="118"/>
      <c r="E175" s="115"/>
      <c r="F175" s="46" t="s">
        <v>6</v>
      </c>
      <c r="G175" s="67">
        <f aca="true" t="shared" si="21" ref="G175:M175">SUM(G176:G181)</f>
        <v>136709</v>
      </c>
      <c r="H175" s="67">
        <f t="shared" si="21"/>
        <v>54291</v>
      </c>
      <c r="I175" s="67">
        <f t="shared" si="21"/>
        <v>82418</v>
      </c>
      <c r="J175" s="67">
        <f t="shared" si="21"/>
        <v>0</v>
      </c>
      <c r="K175" s="47">
        <f t="shared" si="21"/>
        <v>0</v>
      </c>
      <c r="L175" s="47">
        <f t="shared" si="21"/>
        <v>0</v>
      </c>
      <c r="M175" s="47">
        <f t="shared" si="21"/>
        <v>0</v>
      </c>
    </row>
    <row r="176" spans="1:13" s="21" customFormat="1" ht="11.25" customHeight="1">
      <c r="A176" s="112"/>
      <c r="B176" s="22" t="s">
        <v>3</v>
      </c>
      <c r="C176" s="23" t="s">
        <v>162</v>
      </c>
      <c r="D176" s="118"/>
      <c r="E176" s="115"/>
      <c r="F176" s="17" t="s">
        <v>143</v>
      </c>
      <c r="G176" s="57">
        <f>H176+I176+L176+M176</f>
        <v>0</v>
      </c>
      <c r="H176" s="57">
        <v>0</v>
      </c>
      <c r="I176" s="57">
        <v>0</v>
      </c>
      <c r="J176" s="57">
        <v>0</v>
      </c>
      <c r="K176" s="33">
        <v>0</v>
      </c>
      <c r="L176" s="33">
        <f>J176+K176</f>
        <v>0</v>
      </c>
      <c r="M176" s="33">
        <v>0</v>
      </c>
    </row>
    <row r="177" spans="1:13" s="21" customFormat="1" ht="11.25" customHeight="1">
      <c r="A177" s="112"/>
      <c r="B177" s="78" t="s">
        <v>4</v>
      </c>
      <c r="C177" s="16" t="s">
        <v>170</v>
      </c>
      <c r="D177" s="118"/>
      <c r="E177" s="115"/>
      <c r="F177" s="17" t="s">
        <v>71</v>
      </c>
      <c r="G177" s="110">
        <f>H177+I177+L177+M177</f>
        <v>116202</v>
      </c>
      <c r="H177" s="110">
        <v>46147</v>
      </c>
      <c r="I177" s="110">
        <v>70055</v>
      </c>
      <c r="J177" s="110">
        <v>0</v>
      </c>
      <c r="K177" s="109">
        <v>0</v>
      </c>
      <c r="L177" s="109">
        <f>J177+K177</f>
        <v>0</v>
      </c>
      <c r="M177" s="109">
        <v>0</v>
      </c>
    </row>
    <row r="178" spans="1:13" s="21" customFormat="1" ht="11.25" customHeight="1">
      <c r="A178" s="112"/>
      <c r="B178" s="22"/>
      <c r="C178" s="24" t="s">
        <v>171</v>
      </c>
      <c r="D178" s="118"/>
      <c r="E178" s="115"/>
      <c r="F178" s="17" t="s">
        <v>81</v>
      </c>
      <c r="G178" s="110"/>
      <c r="H178" s="110"/>
      <c r="I178" s="110"/>
      <c r="J178" s="110"/>
      <c r="K178" s="109"/>
      <c r="L178" s="109"/>
      <c r="M178" s="109"/>
    </row>
    <row r="179" spans="1:13" s="21" customFormat="1" ht="11.25" customHeight="1">
      <c r="A179" s="112"/>
      <c r="B179" s="22" t="s">
        <v>5</v>
      </c>
      <c r="C179" s="79" t="s">
        <v>180</v>
      </c>
      <c r="D179" s="118"/>
      <c r="E179" s="115"/>
      <c r="F179" s="17" t="s">
        <v>74</v>
      </c>
      <c r="G179" s="57">
        <f>H179+I179+L179+M179</f>
        <v>0</v>
      </c>
      <c r="H179" s="57">
        <v>0</v>
      </c>
      <c r="I179" s="57">
        <v>0</v>
      </c>
      <c r="J179" s="57">
        <v>0</v>
      </c>
      <c r="K179" s="33">
        <v>0</v>
      </c>
      <c r="L179" s="33">
        <f>J179+K179</f>
        <v>0</v>
      </c>
      <c r="M179" s="33">
        <v>0</v>
      </c>
    </row>
    <row r="180" spans="1:13" s="21" customFormat="1" ht="11.25" customHeight="1">
      <c r="A180" s="112"/>
      <c r="B180" s="22"/>
      <c r="C180" s="36"/>
      <c r="D180" s="118"/>
      <c r="E180" s="115"/>
      <c r="F180" s="17" t="s">
        <v>75</v>
      </c>
      <c r="G180" s="110">
        <f>H180+I180+L180+M180</f>
        <v>20507</v>
      </c>
      <c r="H180" s="110">
        <v>8144</v>
      </c>
      <c r="I180" s="110">
        <v>12363</v>
      </c>
      <c r="J180" s="110">
        <v>0</v>
      </c>
      <c r="K180" s="110">
        <v>0</v>
      </c>
      <c r="L180" s="110">
        <f>J180+K180</f>
        <v>0</v>
      </c>
      <c r="M180" s="109">
        <v>0</v>
      </c>
    </row>
    <row r="181" spans="1:13" s="21" customFormat="1" ht="11.25" customHeight="1">
      <c r="A181" s="112"/>
      <c r="B181" s="22"/>
      <c r="C181" s="36"/>
      <c r="D181" s="118"/>
      <c r="E181" s="115"/>
      <c r="F181" s="31" t="s">
        <v>82</v>
      </c>
      <c r="G181" s="110"/>
      <c r="H181" s="110"/>
      <c r="I181" s="110"/>
      <c r="J181" s="110"/>
      <c r="K181" s="110"/>
      <c r="L181" s="110"/>
      <c r="M181" s="109"/>
    </row>
    <row r="182" spans="1:13" s="21" customFormat="1" ht="3" customHeight="1">
      <c r="A182" s="113"/>
      <c r="B182" s="22"/>
      <c r="C182" s="75"/>
      <c r="D182" s="119"/>
      <c r="E182" s="116"/>
      <c r="F182" s="76"/>
      <c r="G182" s="57"/>
      <c r="H182" s="77"/>
      <c r="I182" s="74"/>
      <c r="J182" s="57"/>
      <c r="K182" s="33"/>
      <c r="L182" s="33"/>
      <c r="M182" s="33"/>
    </row>
    <row r="183" spans="1:13" s="21" customFormat="1" ht="3" customHeight="1">
      <c r="A183" s="111" t="s">
        <v>133</v>
      </c>
      <c r="B183" s="20"/>
      <c r="C183" s="82"/>
      <c r="D183" s="117">
        <v>853</v>
      </c>
      <c r="E183" s="114">
        <v>85395</v>
      </c>
      <c r="F183" s="37"/>
      <c r="G183" s="64"/>
      <c r="H183" s="65"/>
      <c r="I183" s="66"/>
      <c r="J183" s="64"/>
      <c r="K183" s="49"/>
      <c r="L183" s="49"/>
      <c r="M183" s="49"/>
    </row>
    <row r="184" spans="1:13" s="21" customFormat="1" ht="12.75" customHeight="1">
      <c r="A184" s="112"/>
      <c r="B184" s="22" t="s">
        <v>2</v>
      </c>
      <c r="C184" s="23" t="s">
        <v>30</v>
      </c>
      <c r="D184" s="118"/>
      <c r="E184" s="115"/>
      <c r="F184" s="46" t="s">
        <v>6</v>
      </c>
      <c r="G184" s="67">
        <f aca="true" t="shared" si="22" ref="G184:M184">SUM(G185:G190)</f>
        <v>699905</v>
      </c>
      <c r="H184" s="67">
        <f t="shared" si="22"/>
        <v>117002</v>
      </c>
      <c r="I184" s="67">
        <f t="shared" si="22"/>
        <v>329121</v>
      </c>
      <c r="J184" s="67">
        <f t="shared" si="22"/>
        <v>253782</v>
      </c>
      <c r="K184" s="47">
        <f t="shared" si="22"/>
        <v>0</v>
      </c>
      <c r="L184" s="47">
        <f t="shared" si="22"/>
        <v>253782</v>
      </c>
      <c r="M184" s="47">
        <f t="shared" si="22"/>
        <v>0</v>
      </c>
    </row>
    <row r="185" spans="1:13" s="21" customFormat="1" ht="11.25" customHeight="1">
      <c r="A185" s="112"/>
      <c r="B185" s="22" t="s">
        <v>3</v>
      </c>
      <c r="C185" s="23" t="s">
        <v>162</v>
      </c>
      <c r="D185" s="118"/>
      <c r="E185" s="115"/>
      <c r="F185" s="17" t="s">
        <v>143</v>
      </c>
      <c r="G185" s="57">
        <f>H185+I185+L185+M185</f>
        <v>0</v>
      </c>
      <c r="H185" s="57">
        <v>0</v>
      </c>
      <c r="I185" s="57">
        <v>0</v>
      </c>
      <c r="J185" s="57">
        <v>0</v>
      </c>
      <c r="K185" s="33">
        <v>0</v>
      </c>
      <c r="L185" s="33">
        <f>J185+K185</f>
        <v>0</v>
      </c>
      <c r="M185" s="33">
        <v>0</v>
      </c>
    </row>
    <row r="186" spans="1:13" s="21" customFormat="1" ht="11.25" customHeight="1">
      <c r="A186" s="112"/>
      <c r="B186" s="78" t="s">
        <v>4</v>
      </c>
      <c r="C186" s="16" t="s">
        <v>170</v>
      </c>
      <c r="D186" s="118"/>
      <c r="E186" s="115"/>
      <c r="F186" s="17" t="s">
        <v>71</v>
      </c>
      <c r="G186" s="110">
        <f>H186+I186+L186+M186</f>
        <v>594919</v>
      </c>
      <c r="H186" s="110">
        <v>99452</v>
      </c>
      <c r="I186" s="110">
        <v>279753</v>
      </c>
      <c r="J186" s="110">
        <v>215714</v>
      </c>
      <c r="K186" s="109">
        <v>0</v>
      </c>
      <c r="L186" s="109">
        <f>J186+K186</f>
        <v>215714</v>
      </c>
      <c r="M186" s="109">
        <v>0</v>
      </c>
    </row>
    <row r="187" spans="1:13" s="21" customFormat="1" ht="11.25" customHeight="1">
      <c r="A187" s="112"/>
      <c r="B187" s="22"/>
      <c r="C187" s="24" t="s">
        <v>171</v>
      </c>
      <c r="D187" s="118"/>
      <c r="E187" s="115"/>
      <c r="F187" s="17" t="s">
        <v>81</v>
      </c>
      <c r="G187" s="110"/>
      <c r="H187" s="110"/>
      <c r="I187" s="110"/>
      <c r="J187" s="110"/>
      <c r="K187" s="109"/>
      <c r="L187" s="109"/>
      <c r="M187" s="109"/>
    </row>
    <row r="188" spans="1:13" s="21" customFormat="1" ht="11.25" customHeight="1">
      <c r="A188" s="112"/>
      <c r="B188" s="22" t="s">
        <v>5</v>
      </c>
      <c r="C188" s="79" t="s">
        <v>181</v>
      </c>
      <c r="D188" s="118"/>
      <c r="E188" s="115"/>
      <c r="F188" s="17" t="s">
        <v>74</v>
      </c>
      <c r="G188" s="57">
        <f>H188+I188+L188+M188</f>
        <v>0</v>
      </c>
      <c r="H188" s="57">
        <v>0</v>
      </c>
      <c r="I188" s="57">
        <v>0</v>
      </c>
      <c r="J188" s="57">
        <v>0</v>
      </c>
      <c r="K188" s="33">
        <v>0</v>
      </c>
      <c r="L188" s="33">
        <f>J188+K188</f>
        <v>0</v>
      </c>
      <c r="M188" s="33">
        <v>0</v>
      </c>
    </row>
    <row r="189" spans="1:13" s="21" customFormat="1" ht="11.25" customHeight="1">
      <c r="A189" s="112"/>
      <c r="B189" s="22"/>
      <c r="C189" s="36" t="s">
        <v>182</v>
      </c>
      <c r="D189" s="118"/>
      <c r="E189" s="115"/>
      <c r="F189" s="17" t="s">
        <v>75</v>
      </c>
      <c r="G189" s="110">
        <f>H189+I189+L189+M189</f>
        <v>104986</v>
      </c>
      <c r="H189" s="110">
        <v>17550</v>
      </c>
      <c r="I189" s="110">
        <v>49368</v>
      </c>
      <c r="J189" s="110">
        <v>38068</v>
      </c>
      <c r="K189" s="110">
        <v>0</v>
      </c>
      <c r="L189" s="110">
        <f>J189+K189</f>
        <v>38068</v>
      </c>
      <c r="M189" s="109">
        <v>0</v>
      </c>
    </row>
    <row r="190" spans="1:13" s="21" customFormat="1" ht="11.25" customHeight="1">
      <c r="A190" s="112"/>
      <c r="B190" s="22"/>
      <c r="C190" s="36" t="s">
        <v>183</v>
      </c>
      <c r="D190" s="118"/>
      <c r="E190" s="115"/>
      <c r="F190" s="31" t="s">
        <v>82</v>
      </c>
      <c r="G190" s="110"/>
      <c r="H190" s="110"/>
      <c r="I190" s="110"/>
      <c r="J190" s="110"/>
      <c r="K190" s="110"/>
      <c r="L190" s="110"/>
      <c r="M190" s="109"/>
    </row>
    <row r="191" spans="1:13" s="21" customFormat="1" ht="3" customHeight="1">
      <c r="A191" s="113"/>
      <c r="B191" s="25"/>
      <c r="C191" s="81"/>
      <c r="D191" s="119"/>
      <c r="E191" s="116"/>
      <c r="F191" s="32"/>
      <c r="G191" s="61"/>
      <c r="H191" s="62"/>
      <c r="I191" s="63"/>
      <c r="J191" s="61"/>
      <c r="K191" s="28"/>
      <c r="L191" s="28"/>
      <c r="M191" s="28"/>
    </row>
    <row r="192" spans="1:13" s="21" customFormat="1" ht="3" customHeight="1">
      <c r="A192" s="111" t="s">
        <v>191</v>
      </c>
      <c r="B192" s="20"/>
      <c r="C192" s="82"/>
      <c r="D192" s="117">
        <v>853</v>
      </c>
      <c r="E192" s="114">
        <v>85395</v>
      </c>
      <c r="F192" s="37"/>
      <c r="G192" s="64"/>
      <c r="H192" s="65"/>
      <c r="I192" s="66"/>
      <c r="J192" s="64"/>
      <c r="K192" s="49"/>
      <c r="L192" s="49"/>
      <c r="M192" s="49"/>
    </row>
    <row r="193" spans="1:13" s="21" customFormat="1" ht="12.75" customHeight="1">
      <c r="A193" s="112"/>
      <c r="B193" s="22" t="s">
        <v>2</v>
      </c>
      <c r="C193" s="23" t="s">
        <v>30</v>
      </c>
      <c r="D193" s="118"/>
      <c r="E193" s="115"/>
      <c r="F193" s="46" t="s">
        <v>6</v>
      </c>
      <c r="G193" s="67">
        <f aca="true" t="shared" si="23" ref="G193:M193">SUM(G194:G199)</f>
        <v>72022</v>
      </c>
      <c r="H193" s="67">
        <f t="shared" si="23"/>
        <v>27048</v>
      </c>
      <c r="I193" s="67">
        <f t="shared" si="23"/>
        <v>44974</v>
      </c>
      <c r="J193" s="67">
        <f t="shared" si="23"/>
        <v>0</v>
      </c>
      <c r="K193" s="47">
        <f t="shared" si="23"/>
        <v>0</v>
      </c>
      <c r="L193" s="47">
        <f t="shared" si="23"/>
        <v>0</v>
      </c>
      <c r="M193" s="47">
        <f t="shared" si="23"/>
        <v>0</v>
      </c>
    </row>
    <row r="194" spans="1:13" s="21" customFormat="1" ht="11.25" customHeight="1">
      <c r="A194" s="112"/>
      <c r="B194" s="22" t="s">
        <v>3</v>
      </c>
      <c r="C194" s="23" t="s">
        <v>162</v>
      </c>
      <c r="D194" s="118"/>
      <c r="E194" s="115"/>
      <c r="F194" s="17" t="s">
        <v>143</v>
      </c>
      <c r="G194" s="57">
        <f>H194+I194+L194+M194</f>
        <v>400</v>
      </c>
      <c r="H194" s="57">
        <v>400</v>
      </c>
      <c r="I194" s="57">
        <v>0</v>
      </c>
      <c r="J194" s="57">
        <v>0</v>
      </c>
      <c r="K194" s="33">
        <v>0</v>
      </c>
      <c r="L194" s="33">
        <f>J194+K194</f>
        <v>0</v>
      </c>
      <c r="M194" s="33">
        <v>0</v>
      </c>
    </row>
    <row r="195" spans="1:13" s="21" customFormat="1" ht="11.25" customHeight="1">
      <c r="A195" s="112"/>
      <c r="B195" s="78" t="s">
        <v>4</v>
      </c>
      <c r="C195" s="23" t="s">
        <v>163</v>
      </c>
      <c r="D195" s="118"/>
      <c r="E195" s="115"/>
      <c r="F195" s="17" t="s">
        <v>71</v>
      </c>
      <c r="G195" s="110">
        <f>H195+I195+L195+M195</f>
        <v>60879</v>
      </c>
      <c r="H195" s="110">
        <v>22651</v>
      </c>
      <c r="I195" s="110">
        <v>38228</v>
      </c>
      <c r="J195" s="110">
        <v>0</v>
      </c>
      <c r="K195" s="109">
        <v>0</v>
      </c>
      <c r="L195" s="109">
        <f>J195+K195</f>
        <v>0</v>
      </c>
      <c r="M195" s="109">
        <v>0</v>
      </c>
    </row>
    <row r="196" spans="1:13" s="21" customFormat="1" ht="11.25" customHeight="1">
      <c r="A196" s="112"/>
      <c r="B196" s="22"/>
      <c r="C196" s="24" t="s">
        <v>164</v>
      </c>
      <c r="D196" s="118"/>
      <c r="E196" s="115"/>
      <c r="F196" s="17" t="s">
        <v>81</v>
      </c>
      <c r="G196" s="110"/>
      <c r="H196" s="110"/>
      <c r="I196" s="110"/>
      <c r="J196" s="110"/>
      <c r="K196" s="109"/>
      <c r="L196" s="109"/>
      <c r="M196" s="109"/>
    </row>
    <row r="197" spans="1:13" s="21" customFormat="1" ht="11.25" customHeight="1">
      <c r="A197" s="112"/>
      <c r="B197" s="22" t="s">
        <v>5</v>
      </c>
      <c r="C197" s="79" t="s">
        <v>184</v>
      </c>
      <c r="D197" s="118"/>
      <c r="E197" s="115"/>
      <c r="F197" s="17" t="s">
        <v>74</v>
      </c>
      <c r="G197" s="57">
        <f>H197+I197+L197+M197</f>
        <v>0</v>
      </c>
      <c r="H197" s="57">
        <v>0</v>
      </c>
      <c r="I197" s="57">
        <v>0</v>
      </c>
      <c r="J197" s="57">
        <v>0</v>
      </c>
      <c r="K197" s="33">
        <v>0</v>
      </c>
      <c r="L197" s="33">
        <f>J197+K197</f>
        <v>0</v>
      </c>
      <c r="M197" s="33">
        <v>0</v>
      </c>
    </row>
    <row r="198" spans="1:13" s="21" customFormat="1" ht="11.25" customHeight="1">
      <c r="A198" s="112"/>
      <c r="B198" s="22"/>
      <c r="C198" s="36"/>
      <c r="D198" s="118"/>
      <c r="E198" s="115"/>
      <c r="F198" s="17" t="s">
        <v>75</v>
      </c>
      <c r="G198" s="110">
        <f>H198+I198+L198+M198</f>
        <v>10743</v>
      </c>
      <c r="H198" s="110">
        <v>3997</v>
      </c>
      <c r="I198" s="110">
        <v>6746</v>
      </c>
      <c r="J198" s="110">
        <v>0</v>
      </c>
      <c r="K198" s="110">
        <v>0</v>
      </c>
      <c r="L198" s="110">
        <f>J198+K198</f>
        <v>0</v>
      </c>
      <c r="M198" s="109">
        <v>0</v>
      </c>
    </row>
    <row r="199" spans="1:13" s="21" customFormat="1" ht="11.25" customHeight="1">
      <c r="A199" s="112"/>
      <c r="B199" s="22"/>
      <c r="C199" s="36"/>
      <c r="D199" s="118"/>
      <c r="E199" s="115"/>
      <c r="F199" s="31" t="s">
        <v>82</v>
      </c>
      <c r="G199" s="110"/>
      <c r="H199" s="110"/>
      <c r="I199" s="110"/>
      <c r="J199" s="110"/>
      <c r="K199" s="110"/>
      <c r="L199" s="110"/>
      <c r="M199" s="109"/>
    </row>
    <row r="200" spans="1:13" s="21" customFormat="1" ht="3" customHeight="1">
      <c r="A200" s="113"/>
      <c r="B200" s="25"/>
      <c r="C200" s="81"/>
      <c r="D200" s="119"/>
      <c r="E200" s="116"/>
      <c r="F200" s="32"/>
      <c r="G200" s="61"/>
      <c r="H200" s="62"/>
      <c r="I200" s="63"/>
      <c r="J200" s="61"/>
      <c r="K200" s="28"/>
      <c r="L200" s="28"/>
      <c r="M200" s="28"/>
    </row>
    <row r="201" spans="1:13" s="21" customFormat="1" ht="3" customHeight="1">
      <c r="A201" s="111" t="s">
        <v>192</v>
      </c>
      <c r="B201" s="20"/>
      <c r="C201" s="82"/>
      <c r="D201" s="117">
        <v>853</v>
      </c>
      <c r="E201" s="114">
        <v>85395</v>
      </c>
      <c r="F201" s="37"/>
      <c r="G201" s="64"/>
      <c r="H201" s="65"/>
      <c r="I201" s="66"/>
      <c r="J201" s="64"/>
      <c r="K201" s="49"/>
      <c r="L201" s="49"/>
      <c r="M201" s="49"/>
    </row>
    <row r="202" spans="1:13" s="21" customFormat="1" ht="12.75" customHeight="1">
      <c r="A202" s="112"/>
      <c r="B202" s="22" t="s">
        <v>2</v>
      </c>
      <c r="C202" s="23" t="s">
        <v>30</v>
      </c>
      <c r="D202" s="118"/>
      <c r="E202" s="115"/>
      <c r="F202" s="46" t="s">
        <v>6</v>
      </c>
      <c r="G202" s="67">
        <f aca="true" t="shared" si="24" ref="G202:M202">SUM(G203:G208)</f>
        <v>87002</v>
      </c>
      <c r="H202" s="67">
        <f t="shared" si="24"/>
        <v>32086</v>
      </c>
      <c r="I202" s="67">
        <f t="shared" si="24"/>
        <v>54916</v>
      </c>
      <c r="J202" s="67">
        <f t="shared" si="24"/>
        <v>0</v>
      </c>
      <c r="K202" s="47">
        <f t="shared" si="24"/>
        <v>0</v>
      </c>
      <c r="L202" s="47">
        <f t="shared" si="24"/>
        <v>0</v>
      </c>
      <c r="M202" s="47">
        <f t="shared" si="24"/>
        <v>0</v>
      </c>
    </row>
    <row r="203" spans="1:13" s="21" customFormat="1" ht="11.25" customHeight="1">
      <c r="A203" s="112"/>
      <c r="B203" s="22" t="s">
        <v>3</v>
      </c>
      <c r="C203" s="23" t="s">
        <v>162</v>
      </c>
      <c r="D203" s="118"/>
      <c r="E203" s="115"/>
      <c r="F203" s="17" t="s">
        <v>143</v>
      </c>
      <c r="G203" s="57">
        <f>H203+I203+L203+M203</f>
        <v>860</v>
      </c>
      <c r="H203" s="57">
        <v>860</v>
      </c>
      <c r="I203" s="57">
        <v>0</v>
      </c>
      <c r="J203" s="57">
        <v>0</v>
      </c>
      <c r="K203" s="33">
        <v>0</v>
      </c>
      <c r="L203" s="33">
        <f>J203+K203</f>
        <v>0</v>
      </c>
      <c r="M203" s="33">
        <v>0</v>
      </c>
    </row>
    <row r="204" spans="1:13" s="21" customFormat="1" ht="11.25" customHeight="1">
      <c r="A204" s="112"/>
      <c r="B204" s="78" t="s">
        <v>4</v>
      </c>
      <c r="C204" s="23" t="s">
        <v>163</v>
      </c>
      <c r="D204" s="118"/>
      <c r="E204" s="115"/>
      <c r="F204" s="17" t="s">
        <v>71</v>
      </c>
      <c r="G204" s="110">
        <f>H204+I204+L204+M204</f>
        <v>73220</v>
      </c>
      <c r="H204" s="110">
        <v>26542</v>
      </c>
      <c r="I204" s="110">
        <v>46678</v>
      </c>
      <c r="J204" s="110">
        <v>0</v>
      </c>
      <c r="K204" s="109">
        <v>0</v>
      </c>
      <c r="L204" s="109">
        <f>J204+K204</f>
        <v>0</v>
      </c>
      <c r="M204" s="109">
        <v>0</v>
      </c>
    </row>
    <row r="205" spans="1:13" s="21" customFormat="1" ht="11.25" customHeight="1">
      <c r="A205" s="112"/>
      <c r="B205" s="22"/>
      <c r="C205" s="24" t="s">
        <v>164</v>
      </c>
      <c r="D205" s="118"/>
      <c r="E205" s="115"/>
      <c r="F205" s="17" t="s">
        <v>81</v>
      </c>
      <c r="G205" s="110"/>
      <c r="H205" s="110"/>
      <c r="I205" s="110"/>
      <c r="J205" s="110"/>
      <c r="K205" s="109"/>
      <c r="L205" s="109"/>
      <c r="M205" s="109"/>
    </row>
    <row r="206" spans="1:13" s="21" customFormat="1" ht="11.25" customHeight="1">
      <c r="A206" s="112"/>
      <c r="B206" s="22" t="s">
        <v>5</v>
      </c>
      <c r="C206" s="79" t="s">
        <v>185</v>
      </c>
      <c r="D206" s="118"/>
      <c r="E206" s="115"/>
      <c r="F206" s="17" t="s">
        <v>74</v>
      </c>
      <c r="G206" s="57">
        <f>H206+I206+L206+M206</f>
        <v>0</v>
      </c>
      <c r="H206" s="57">
        <v>0</v>
      </c>
      <c r="I206" s="57">
        <v>0</v>
      </c>
      <c r="J206" s="57">
        <v>0</v>
      </c>
      <c r="K206" s="33">
        <v>0</v>
      </c>
      <c r="L206" s="33">
        <f>J206+K206</f>
        <v>0</v>
      </c>
      <c r="M206" s="33">
        <v>0</v>
      </c>
    </row>
    <row r="207" spans="1:13" s="21" customFormat="1" ht="11.25" customHeight="1">
      <c r="A207" s="112"/>
      <c r="B207" s="22"/>
      <c r="C207" s="36"/>
      <c r="D207" s="118"/>
      <c r="E207" s="115"/>
      <c r="F207" s="17" t="s">
        <v>75</v>
      </c>
      <c r="G207" s="110">
        <f>H207+I207+L207+M207</f>
        <v>12922</v>
      </c>
      <c r="H207" s="110">
        <v>4684</v>
      </c>
      <c r="I207" s="110">
        <v>8238</v>
      </c>
      <c r="J207" s="110">
        <v>0</v>
      </c>
      <c r="K207" s="110">
        <v>0</v>
      </c>
      <c r="L207" s="110">
        <f>J207+K207</f>
        <v>0</v>
      </c>
      <c r="M207" s="109">
        <v>0</v>
      </c>
    </row>
    <row r="208" spans="1:13" s="21" customFormat="1" ht="11.25" customHeight="1">
      <c r="A208" s="112"/>
      <c r="B208" s="22"/>
      <c r="C208" s="36"/>
      <c r="D208" s="118"/>
      <c r="E208" s="115"/>
      <c r="F208" s="31" t="s">
        <v>82</v>
      </c>
      <c r="G208" s="110"/>
      <c r="H208" s="110"/>
      <c r="I208" s="110"/>
      <c r="J208" s="110"/>
      <c r="K208" s="110"/>
      <c r="L208" s="110"/>
      <c r="M208" s="109"/>
    </row>
    <row r="209" spans="1:13" s="21" customFormat="1" ht="3" customHeight="1">
      <c r="A209" s="113"/>
      <c r="B209" s="25"/>
      <c r="C209" s="81"/>
      <c r="D209" s="119"/>
      <c r="E209" s="116"/>
      <c r="F209" s="32"/>
      <c r="G209" s="61"/>
      <c r="H209" s="62"/>
      <c r="I209" s="63"/>
      <c r="J209" s="61"/>
      <c r="K209" s="28"/>
      <c r="L209" s="28"/>
      <c r="M209" s="28"/>
    </row>
    <row r="210" spans="1:13" s="21" customFormat="1" ht="3" customHeight="1">
      <c r="A210" s="111" t="s">
        <v>193</v>
      </c>
      <c r="B210" s="22"/>
      <c r="C210" s="75"/>
      <c r="D210" s="117">
        <v>853</v>
      </c>
      <c r="E210" s="114">
        <v>85395</v>
      </c>
      <c r="F210" s="76"/>
      <c r="G210" s="57"/>
      <c r="H210" s="77"/>
      <c r="I210" s="74"/>
      <c r="J210" s="57"/>
      <c r="K210" s="33"/>
      <c r="L210" s="33"/>
      <c r="M210" s="33"/>
    </row>
    <row r="211" spans="1:13" s="21" customFormat="1" ht="12.75" customHeight="1">
      <c r="A211" s="112"/>
      <c r="B211" s="22" t="s">
        <v>2</v>
      </c>
      <c r="C211" s="23" t="s">
        <v>30</v>
      </c>
      <c r="D211" s="118"/>
      <c r="E211" s="115"/>
      <c r="F211" s="46" t="s">
        <v>6</v>
      </c>
      <c r="G211" s="67">
        <f aca="true" t="shared" si="25" ref="G211:M211">SUM(G212:G217)</f>
        <v>356771</v>
      </c>
      <c r="H211" s="67">
        <f t="shared" si="25"/>
        <v>190760</v>
      </c>
      <c r="I211" s="67">
        <f t="shared" si="25"/>
        <v>166011</v>
      </c>
      <c r="J211" s="67">
        <f t="shared" si="25"/>
        <v>0</v>
      </c>
      <c r="K211" s="47">
        <f t="shared" si="25"/>
        <v>0</v>
      </c>
      <c r="L211" s="47">
        <f t="shared" si="25"/>
        <v>0</v>
      </c>
      <c r="M211" s="47">
        <f t="shared" si="25"/>
        <v>0</v>
      </c>
    </row>
    <row r="212" spans="1:13" s="21" customFormat="1" ht="11.25" customHeight="1">
      <c r="A212" s="112"/>
      <c r="B212" s="22" t="s">
        <v>3</v>
      </c>
      <c r="C212" s="23" t="s">
        <v>162</v>
      </c>
      <c r="D212" s="118"/>
      <c r="E212" s="115"/>
      <c r="F212" s="17" t="s">
        <v>143</v>
      </c>
      <c r="G212" s="57">
        <f>H212+I212+L212+M212</f>
        <v>9483</v>
      </c>
      <c r="H212" s="57">
        <v>3015</v>
      </c>
      <c r="I212" s="57">
        <v>6468</v>
      </c>
      <c r="J212" s="57">
        <v>0</v>
      </c>
      <c r="K212" s="33">
        <v>0</v>
      </c>
      <c r="L212" s="33">
        <f>J212+K212</f>
        <v>0</v>
      </c>
      <c r="M212" s="33">
        <v>0</v>
      </c>
    </row>
    <row r="213" spans="1:13" s="21" customFormat="1" ht="11.25" customHeight="1">
      <c r="A213" s="112"/>
      <c r="B213" s="78" t="s">
        <v>4</v>
      </c>
      <c r="C213" s="23" t="s">
        <v>163</v>
      </c>
      <c r="D213" s="118"/>
      <c r="E213" s="115"/>
      <c r="F213" s="17" t="s">
        <v>71</v>
      </c>
      <c r="G213" s="110">
        <f>H213+I213+L213+M213</f>
        <v>295194</v>
      </c>
      <c r="H213" s="110">
        <v>159583</v>
      </c>
      <c r="I213" s="110">
        <v>135611</v>
      </c>
      <c r="J213" s="110">
        <v>0</v>
      </c>
      <c r="K213" s="109">
        <v>0</v>
      </c>
      <c r="L213" s="109">
        <f>J213+K213</f>
        <v>0</v>
      </c>
      <c r="M213" s="109">
        <v>0</v>
      </c>
    </row>
    <row r="214" spans="1:13" s="21" customFormat="1" ht="11.25" customHeight="1">
      <c r="A214" s="112"/>
      <c r="B214" s="22"/>
      <c r="C214" s="24" t="s">
        <v>164</v>
      </c>
      <c r="D214" s="118"/>
      <c r="E214" s="115"/>
      <c r="F214" s="17" t="s">
        <v>81</v>
      </c>
      <c r="G214" s="110"/>
      <c r="H214" s="110"/>
      <c r="I214" s="110"/>
      <c r="J214" s="110"/>
      <c r="K214" s="109"/>
      <c r="L214" s="109"/>
      <c r="M214" s="109"/>
    </row>
    <row r="215" spans="1:13" s="21" customFormat="1" ht="11.25" customHeight="1">
      <c r="A215" s="112"/>
      <c r="B215" s="22" t="s">
        <v>5</v>
      </c>
      <c r="C215" s="79" t="s">
        <v>186</v>
      </c>
      <c r="D215" s="118"/>
      <c r="E215" s="115"/>
      <c r="F215" s="17" t="s">
        <v>74</v>
      </c>
      <c r="G215" s="57">
        <f>H215+I215+L215+M215</f>
        <v>0</v>
      </c>
      <c r="H215" s="57">
        <v>0</v>
      </c>
      <c r="I215" s="57">
        <v>0</v>
      </c>
      <c r="J215" s="57">
        <v>0</v>
      </c>
      <c r="K215" s="33">
        <v>0</v>
      </c>
      <c r="L215" s="33">
        <f>J215+K215</f>
        <v>0</v>
      </c>
      <c r="M215" s="33">
        <v>0</v>
      </c>
    </row>
    <row r="216" spans="1:13" s="21" customFormat="1" ht="11.25" customHeight="1">
      <c r="A216" s="112"/>
      <c r="B216" s="22"/>
      <c r="C216" s="36"/>
      <c r="D216" s="118"/>
      <c r="E216" s="115"/>
      <c r="F216" s="17" t="s">
        <v>75</v>
      </c>
      <c r="G216" s="110">
        <f>H216+I216+L216+M216</f>
        <v>52094</v>
      </c>
      <c r="H216" s="110">
        <v>28162</v>
      </c>
      <c r="I216" s="110">
        <v>23932</v>
      </c>
      <c r="J216" s="110">
        <v>0</v>
      </c>
      <c r="K216" s="110">
        <v>0</v>
      </c>
      <c r="L216" s="110">
        <f>J216+K216</f>
        <v>0</v>
      </c>
      <c r="M216" s="109">
        <v>0</v>
      </c>
    </row>
    <row r="217" spans="1:13" s="21" customFormat="1" ht="11.25" customHeight="1">
      <c r="A217" s="112"/>
      <c r="B217" s="22"/>
      <c r="C217" s="36"/>
      <c r="D217" s="118"/>
      <c r="E217" s="115"/>
      <c r="F217" s="31" t="s">
        <v>82</v>
      </c>
      <c r="G217" s="110"/>
      <c r="H217" s="110"/>
      <c r="I217" s="110"/>
      <c r="J217" s="110"/>
      <c r="K217" s="110"/>
      <c r="L217" s="110"/>
      <c r="M217" s="109"/>
    </row>
    <row r="218" spans="1:13" s="21" customFormat="1" ht="3" customHeight="1">
      <c r="A218" s="113"/>
      <c r="B218" s="25"/>
      <c r="C218" s="81"/>
      <c r="D218" s="119"/>
      <c r="E218" s="116"/>
      <c r="F218" s="32"/>
      <c r="G218" s="61"/>
      <c r="H218" s="62"/>
      <c r="I218" s="63"/>
      <c r="J218" s="61"/>
      <c r="K218" s="28"/>
      <c r="L218" s="28"/>
      <c r="M218" s="28"/>
    </row>
    <row r="219" spans="1:13" s="21" customFormat="1" ht="3" customHeight="1">
      <c r="A219" s="111" t="s">
        <v>194</v>
      </c>
      <c r="B219" s="22"/>
      <c r="C219" s="75"/>
      <c r="D219" s="117">
        <v>853</v>
      </c>
      <c r="E219" s="114">
        <v>85395</v>
      </c>
      <c r="F219" s="76"/>
      <c r="G219" s="57"/>
      <c r="H219" s="77"/>
      <c r="I219" s="74"/>
      <c r="J219" s="57"/>
      <c r="K219" s="33"/>
      <c r="L219" s="33"/>
      <c r="M219" s="33"/>
    </row>
    <row r="220" spans="1:13" s="21" customFormat="1" ht="12.75" customHeight="1">
      <c r="A220" s="112"/>
      <c r="B220" s="22" t="s">
        <v>2</v>
      </c>
      <c r="C220" s="23" t="s">
        <v>30</v>
      </c>
      <c r="D220" s="118"/>
      <c r="E220" s="115"/>
      <c r="F220" s="46" t="s">
        <v>6</v>
      </c>
      <c r="G220" s="67">
        <f aca="true" t="shared" si="26" ref="G220:M220">SUM(G221:G226)</f>
        <v>331715</v>
      </c>
      <c r="H220" s="67">
        <f t="shared" si="26"/>
        <v>121468</v>
      </c>
      <c r="I220" s="67">
        <f t="shared" si="26"/>
        <v>210247</v>
      </c>
      <c r="J220" s="67">
        <f t="shared" si="26"/>
        <v>0</v>
      </c>
      <c r="K220" s="47">
        <f t="shared" si="26"/>
        <v>0</v>
      </c>
      <c r="L220" s="47">
        <f t="shared" si="26"/>
        <v>0</v>
      </c>
      <c r="M220" s="47">
        <f t="shared" si="26"/>
        <v>0</v>
      </c>
    </row>
    <row r="221" spans="1:13" s="21" customFormat="1" ht="11.25" customHeight="1">
      <c r="A221" s="112"/>
      <c r="B221" s="22" t="s">
        <v>3</v>
      </c>
      <c r="C221" s="23" t="s">
        <v>162</v>
      </c>
      <c r="D221" s="118"/>
      <c r="E221" s="115"/>
      <c r="F221" s="17" t="s">
        <v>143</v>
      </c>
      <c r="G221" s="57">
        <f>H221+I221+L221+M221</f>
        <v>2500</v>
      </c>
      <c r="H221" s="57">
        <v>2500</v>
      </c>
      <c r="I221" s="57">
        <v>0</v>
      </c>
      <c r="J221" s="57">
        <v>0</v>
      </c>
      <c r="K221" s="33">
        <v>0</v>
      </c>
      <c r="L221" s="33">
        <f>J221+K221</f>
        <v>0</v>
      </c>
      <c r="M221" s="33">
        <v>0</v>
      </c>
    </row>
    <row r="222" spans="1:13" s="21" customFormat="1" ht="11.25" customHeight="1">
      <c r="A222" s="112"/>
      <c r="B222" s="78" t="s">
        <v>4</v>
      </c>
      <c r="C222" s="23" t="s">
        <v>163</v>
      </c>
      <c r="D222" s="118"/>
      <c r="E222" s="115"/>
      <c r="F222" s="17" t="s">
        <v>71</v>
      </c>
      <c r="G222" s="110">
        <f>H222+I222+L222+M222</f>
        <v>279832</v>
      </c>
      <c r="H222" s="110">
        <v>101122</v>
      </c>
      <c r="I222" s="110">
        <v>178710</v>
      </c>
      <c r="J222" s="110">
        <v>0</v>
      </c>
      <c r="K222" s="109">
        <v>0</v>
      </c>
      <c r="L222" s="109">
        <f>J222+K222</f>
        <v>0</v>
      </c>
      <c r="M222" s="109">
        <v>0</v>
      </c>
    </row>
    <row r="223" spans="1:13" s="21" customFormat="1" ht="11.25" customHeight="1">
      <c r="A223" s="112"/>
      <c r="B223" s="22"/>
      <c r="C223" s="24" t="s">
        <v>164</v>
      </c>
      <c r="D223" s="118"/>
      <c r="E223" s="115"/>
      <c r="F223" s="17" t="s">
        <v>81</v>
      </c>
      <c r="G223" s="110"/>
      <c r="H223" s="110"/>
      <c r="I223" s="110"/>
      <c r="J223" s="110"/>
      <c r="K223" s="109"/>
      <c r="L223" s="109"/>
      <c r="M223" s="109"/>
    </row>
    <row r="224" spans="1:13" s="21" customFormat="1" ht="11.25" customHeight="1">
      <c r="A224" s="112"/>
      <c r="B224" s="22" t="s">
        <v>5</v>
      </c>
      <c r="C224" s="79" t="s">
        <v>187</v>
      </c>
      <c r="D224" s="118"/>
      <c r="E224" s="115"/>
      <c r="F224" s="17" t="s">
        <v>74</v>
      </c>
      <c r="G224" s="57">
        <f>H224+I224+L224+M224</f>
        <v>0</v>
      </c>
      <c r="H224" s="57">
        <v>0</v>
      </c>
      <c r="I224" s="57">
        <v>0</v>
      </c>
      <c r="J224" s="57">
        <v>0</v>
      </c>
      <c r="K224" s="33">
        <v>0</v>
      </c>
      <c r="L224" s="33">
        <f>J224+K224</f>
        <v>0</v>
      </c>
      <c r="M224" s="33">
        <v>0</v>
      </c>
    </row>
    <row r="225" spans="1:13" s="21" customFormat="1" ht="11.25" customHeight="1">
      <c r="A225" s="112"/>
      <c r="B225" s="22"/>
      <c r="C225" s="80" t="s">
        <v>188</v>
      </c>
      <c r="D225" s="118"/>
      <c r="E225" s="115"/>
      <c r="F225" s="17" t="s">
        <v>75</v>
      </c>
      <c r="G225" s="110">
        <f>H225+I225+L225+M225</f>
        <v>49383</v>
      </c>
      <c r="H225" s="110">
        <v>17846</v>
      </c>
      <c r="I225" s="110">
        <v>31537</v>
      </c>
      <c r="J225" s="110">
        <v>0</v>
      </c>
      <c r="K225" s="110">
        <v>0</v>
      </c>
      <c r="L225" s="110">
        <f>J225+K225</f>
        <v>0</v>
      </c>
      <c r="M225" s="109">
        <v>0</v>
      </c>
    </row>
    <row r="226" spans="1:13" s="21" customFormat="1" ht="11.25" customHeight="1">
      <c r="A226" s="112"/>
      <c r="B226" s="22"/>
      <c r="C226" s="36"/>
      <c r="D226" s="118"/>
      <c r="E226" s="115"/>
      <c r="F226" s="31" t="s">
        <v>82</v>
      </c>
      <c r="G226" s="110"/>
      <c r="H226" s="110"/>
      <c r="I226" s="110"/>
      <c r="J226" s="110"/>
      <c r="K226" s="110"/>
      <c r="L226" s="110"/>
      <c r="M226" s="109"/>
    </row>
    <row r="227" spans="1:13" s="21" customFormat="1" ht="3" customHeight="1">
      <c r="A227" s="113"/>
      <c r="B227" s="22"/>
      <c r="C227" s="75"/>
      <c r="D227" s="119"/>
      <c r="E227" s="116"/>
      <c r="F227" s="76"/>
      <c r="G227" s="57"/>
      <c r="H227" s="77"/>
      <c r="I227" s="74"/>
      <c r="J227" s="57"/>
      <c r="K227" s="33"/>
      <c r="L227" s="33"/>
      <c r="M227" s="33"/>
    </row>
    <row r="228" spans="1:13" ht="3" customHeight="1">
      <c r="A228" s="111" t="s">
        <v>196</v>
      </c>
      <c r="B228" s="45"/>
      <c r="C228" s="53"/>
      <c r="D228" s="114">
        <v>853</v>
      </c>
      <c r="E228" s="114">
        <v>85395</v>
      </c>
      <c r="F228" s="54"/>
      <c r="G228" s="68"/>
      <c r="H228" s="69"/>
      <c r="I228" s="70"/>
      <c r="J228" s="68"/>
      <c r="K228" s="48"/>
      <c r="L228" s="48"/>
      <c r="M228" s="48"/>
    </row>
    <row r="229" spans="1:13" s="21" customFormat="1" ht="12.75" customHeight="1">
      <c r="A229" s="112"/>
      <c r="B229" s="22" t="s">
        <v>2</v>
      </c>
      <c r="C229" s="23" t="s">
        <v>30</v>
      </c>
      <c r="D229" s="115"/>
      <c r="E229" s="115"/>
      <c r="F229" s="46" t="s">
        <v>6</v>
      </c>
      <c r="G229" s="67">
        <f aca="true" t="shared" si="27" ref="G229:M229">SUM(G230:G235)</f>
        <v>272822</v>
      </c>
      <c r="H229" s="67">
        <f t="shared" si="27"/>
        <v>120888</v>
      </c>
      <c r="I229" s="67">
        <f t="shared" si="27"/>
        <v>151934</v>
      </c>
      <c r="J229" s="67">
        <f t="shared" si="27"/>
        <v>0</v>
      </c>
      <c r="K229" s="47">
        <f t="shared" si="27"/>
        <v>0</v>
      </c>
      <c r="L229" s="47">
        <f t="shared" si="27"/>
        <v>0</v>
      </c>
      <c r="M229" s="47">
        <f t="shared" si="27"/>
        <v>0</v>
      </c>
    </row>
    <row r="230" spans="1:13" s="21" customFormat="1" ht="11.25" customHeight="1">
      <c r="A230" s="112"/>
      <c r="B230" s="22" t="s">
        <v>3</v>
      </c>
      <c r="C230" s="23" t="s">
        <v>162</v>
      </c>
      <c r="D230" s="115"/>
      <c r="E230" s="115"/>
      <c r="F230" s="17" t="s">
        <v>143</v>
      </c>
      <c r="G230" s="57">
        <f>H230+I230+L230+M230</f>
        <v>0</v>
      </c>
      <c r="H230" s="57">
        <v>0</v>
      </c>
      <c r="I230" s="57">
        <v>0</v>
      </c>
      <c r="J230" s="57">
        <v>0</v>
      </c>
      <c r="K230" s="33">
        <v>0</v>
      </c>
      <c r="L230" s="33">
        <f>J230+K230</f>
        <v>0</v>
      </c>
      <c r="M230" s="33">
        <v>0</v>
      </c>
    </row>
    <row r="231" spans="1:13" s="21" customFormat="1" ht="11.25" customHeight="1">
      <c r="A231" s="112"/>
      <c r="B231" s="78" t="s">
        <v>4</v>
      </c>
      <c r="C231" s="23" t="s">
        <v>163</v>
      </c>
      <c r="D231" s="115"/>
      <c r="E231" s="115"/>
      <c r="F231" s="17" t="s">
        <v>71</v>
      </c>
      <c r="G231" s="110">
        <f>H231+I231+L231+M231</f>
        <v>231898</v>
      </c>
      <c r="H231" s="110">
        <v>102755</v>
      </c>
      <c r="I231" s="110">
        <v>129143</v>
      </c>
      <c r="J231" s="110">
        <v>0</v>
      </c>
      <c r="K231" s="109">
        <v>0</v>
      </c>
      <c r="L231" s="109">
        <f>J231+K231</f>
        <v>0</v>
      </c>
      <c r="M231" s="109">
        <v>0</v>
      </c>
    </row>
    <row r="232" spans="1:13" s="21" customFormat="1" ht="11.25" customHeight="1">
      <c r="A232" s="112"/>
      <c r="B232" s="22"/>
      <c r="C232" s="24" t="s">
        <v>164</v>
      </c>
      <c r="D232" s="115"/>
      <c r="E232" s="115"/>
      <c r="F232" s="17" t="s">
        <v>81</v>
      </c>
      <c r="G232" s="110"/>
      <c r="H232" s="110"/>
      <c r="I232" s="110"/>
      <c r="J232" s="110"/>
      <c r="K232" s="109"/>
      <c r="L232" s="109"/>
      <c r="M232" s="109"/>
    </row>
    <row r="233" spans="1:13" s="21" customFormat="1" ht="11.25" customHeight="1">
      <c r="A233" s="112"/>
      <c r="B233" s="22" t="s">
        <v>5</v>
      </c>
      <c r="C233" s="79" t="s">
        <v>189</v>
      </c>
      <c r="D233" s="115"/>
      <c r="E233" s="115"/>
      <c r="F233" s="17" t="s">
        <v>74</v>
      </c>
      <c r="G233" s="57">
        <f>H233+I233+L233+M233</f>
        <v>0</v>
      </c>
      <c r="H233" s="57">
        <v>0</v>
      </c>
      <c r="I233" s="57">
        <v>0</v>
      </c>
      <c r="J233" s="57">
        <v>0</v>
      </c>
      <c r="K233" s="33">
        <v>0</v>
      </c>
      <c r="L233" s="33">
        <f>J233+K233</f>
        <v>0</v>
      </c>
      <c r="M233" s="33">
        <v>0</v>
      </c>
    </row>
    <row r="234" spans="1:13" s="21" customFormat="1" ht="11.25" customHeight="1">
      <c r="A234" s="112"/>
      <c r="B234" s="22"/>
      <c r="C234" s="80" t="s">
        <v>190</v>
      </c>
      <c r="D234" s="115"/>
      <c r="E234" s="115"/>
      <c r="F234" s="17" t="s">
        <v>75</v>
      </c>
      <c r="G234" s="110">
        <f>H234+I234+L234+M234</f>
        <v>40924</v>
      </c>
      <c r="H234" s="110">
        <v>18133</v>
      </c>
      <c r="I234" s="110">
        <v>22791</v>
      </c>
      <c r="J234" s="110">
        <v>0</v>
      </c>
      <c r="K234" s="110">
        <v>0</v>
      </c>
      <c r="L234" s="110">
        <f>J234+K234</f>
        <v>0</v>
      </c>
      <c r="M234" s="109">
        <v>0</v>
      </c>
    </row>
    <row r="235" spans="1:13" s="21" customFormat="1" ht="11.25" customHeight="1">
      <c r="A235" s="112"/>
      <c r="B235" s="22"/>
      <c r="C235" s="36"/>
      <c r="D235" s="115"/>
      <c r="E235" s="115"/>
      <c r="F235" s="31" t="s">
        <v>82</v>
      </c>
      <c r="G235" s="110"/>
      <c r="H235" s="110"/>
      <c r="I235" s="110"/>
      <c r="J235" s="110"/>
      <c r="K235" s="110"/>
      <c r="L235" s="110"/>
      <c r="M235" s="109"/>
    </row>
    <row r="236" spans="1:13" s="21" customFormat="1" ht="3" customHeight="1">
      <c r="A236" s="113"/>
      <c r="B236" s="25"/>
      <c r="C236" s="26"/>
      <c r="D236" s="116"/>
      <c r="E236" s="116"/>
      <c r="F236" s="27"/>
      <c r="G236" s="61"/>
      <c r="H236" s="61"/>
      <c r="I236" s="63"/>
      <c r="J236" s="61"/>
      <c r="K236" s="28"/>
      <c r="L236" s="28"/>
      <c r="M236" s="28"/>
    </row>
    <row r="237" spans="1:13" ht="3" customHeight="1">
      <c r="A237" s="111" t="s">
        <v>197</v>
      </c>
      <c r="B237" s="45"/>
      <c r="C237" s="53"/>
      <c r="D237" s="114">
        <v>853</v>
      </c>
      <c r="E237" s="114">
        <v>85395</v>
      </c>
      <c r="F237" s="54"/>
      <c r="G237" s="68"/>
      <c r="H237" s="69"/>
      <c r="I237" s="70"/>
      <c r="J237" s="68"/>
      <c r="K237" s="48"/>
      <c r="L237" s="48"/>
      <c r="M237" s="48"/>
    </row>
    <row r="238" spans="1:13" s="21" customFormat="1" ht="12.75" customHeight="1">
      <c r="A238" s="112"/>
      <c r="B238" s="22" t="s">
        <v>2</v>
      </c>
      <c r="C238" s="23" t="s">
        <v>30</v>
      </c>
      <c r="D238" s="115"/>
      <c r="E238" s="115"/>
      <c r="F238" s="46" t="s">
        <v>6</v>
      </c>
      <c r="G238" s="67">
        <f aca="true" t="shared" si="28" ref="G238:M238">SUM(G239:G244)</f>
        <v>379210</v>
      </c>
      <c r="H238" s="67">
        <f t="shared" si="28"/>
        <v>0</v>
      </c>
      <c r="I238" s="67">
        <f t="shared" si="28"/>
        <v>236400</v>
      </c>
      <c r="J238" s="67">
        <f t="shared" si="28"/>
        <v>142810</v>
      </c>
      <c r="K238" s="47">
        <f t="shared" si="28"/>
        <v>0</v>
      </c>
      <c r="L238" s="47">
        <f t="shared" si="28"/>
        <v>142810</v>
      </c>
      <c r="M238" s="47">
        <f t="shared" si="28"/>
        <v>0</v>
      </c>
    </row>
    <row r="239" spans="1:13" s="21" customFormat="1" ht="11.25" customHeight="1">
      <c r="A239" s="112"/>
      <c r="B239" s="22" t="s">
        <v>3</v>
      </c>
      <c r="C239" s="23" t="s">
        <v>162</v>
      </c>
      <c r="D239" s="115"/>
      <c r="E239" s="115"/>
      <c r="F239" s="17" t="s">
        <v>143</v>
      </c>
      <c r="G239" s="57">
        <f>H239+I239+L239+M239</f>
        <v>10500</v>
      </c>
      <c r="H239" s="57">
        <v>0</v>
      </c>
      <c r="I239" s="57">
        <v>8500</v>
      </c>
      <c r="J239" s="57">
        <v>2000</v>
      </c>
      <c r="K239" s="33">
        <v>0</v>
      </c>
      <c r="L239" s="33">
        <f>J239+K239</f>
        <v>2000</v>
      </c>
      <c r="M239" s="33">
        <v>0</v>
      </c>
    </row>
    <row r="240" spans="1:13" s="21" customFormat="1" ht="11.25" customHeight="1">
      <c r="A240" s="112"/>
      <c r="B240" s="78" t="s">
        <v>4</v>
      </c>
      <c r="C240" s="23" t="s">
        <v>163</v>
      </c>
      <c r="D240" s="115"/>
      <c r="E240" s="115"/>
      <c r="F240" s="17" t="s">
        <v>71</v>
      </c>
      <c r="G240" s="110">
        <f>H240+I240+L240+M240</f>
        <v>313404</v>
      </c>
      <c r="H240" s="110">
        <v>0</v>
      </c>
      <c r="I240" s="110">
        <v>193715</v>
      </c>
      <c r="J240" s="110">
        <v>119689</v>
      </c>
      <c r="K240" s="109">
        <v>0</v>
      </c>
      <c r="L240" s="109">
        <f>J240+K240</f>
        <v>119689</v>
      </c>
      <c r="M240" s="109">
        <v>0</v>
      </c>
    </row>
    <row r="241" spans="1:13" s="21" customFormat="1" ht="11.25" customHeight="1">
      <c r="A241" s="112"/>
      <c r="B241" s="22"/>
      <c r="C241" s="24" t="s">
        <v>164</v>
      </c>
      <c r="D241" s="115"/>
      <c r="E241" s="115"/>
      <c r="F241" s="17" t="s">
        <v>81</v>
      </c>
      <c r="G241" s="110"/>
      <c r="H241" s="110"/>
      <c r="I241" s="110"/>
      <c r="J241" s="110"/>
      <c r="K241" s="109"/>
      <c r="L241" s="109"/>
      <c r="M241" s="109"/>
    </row>
    <row r="242" spans="1:13" s="21" customFormat="1" ht="11.25" customHeight="1">
      <c r="A242" s="112"/>
      <c r="B242" s="22" t="s">
        <v>5</v>
      </c>
      <c r="C242" s="79" t="s">
        <v>198</v>
      </c>
      <c r="D242" s="115"/>
      <c r="E242" s="115"/>
      <c r="F242" s="17" t="s">
        <v>74</v>
      </c>
      <c r="G242" s="57">
        <f>H242+I242+L242+M242</f>
        <v>0</v>
      </c>
      <c r="H242" s="57">
        <v>0</v>
      </c>
      <c r="I242" s="57">
        <v>0</v>
      </c>
      <c r="J242" s="57">
        <v>0</v>
      </c>
      <c r="K242" s="33">
        <v>0</v>
      </c>
      <c r="L242" s="33">
        <f>J242+K242</f>
        <v>0</v>
      </c>
      <c r="M242" s="33">
        <v>0</v>
      </c>
    </row>
    <row r="243" spans="1:13" s="21" customFormat="1" ht="11.25" customHeight="1">
      <c r="A243" s="112"/>
      <c r="B243" s="22"/>
      <c r="C243" s="80" t="s">
        <v>199</v>
      </c>
      <c r="D243" s="115"/>
      <c r="E243" s="115"/>
      <c r="F243" s="17" t="s">
        <v>75</v>
      </c>
      <c r="G243" s="110">
        <f>H243+I243+L243+M243</f>
        <v>55306</v>
      </c>
      <c r="H243" s="110">
        <v>0</v>
      </c>
      <c r="I243" s="110">
        <v>34185</v>
      </c>
      <c r="J243" s="110">
        <v>21121</v>
      </c>
      <c r="K243" s="110">
        <v>0</v>
      </c>
      <c r="L243" s="110">
        <f>J243+K243</f>
        <v>21121</v>
      </c>
      <c r="M243" s="109">
        <v>0</v>
      </c>
    </row>
    <row r="244" spans="1:13" s="21" customFormat="1" ht="11.25" customHeight="1">
      <c r="A244" s="112"/>
      <c r="B244" s="22"/>
      <c r="C244" s="36"/>
      <c r="D244" s="115"/>
      <c r="E244" s="115"/>
      <c r="F244" s="31" t="s">
        <v>82</v>
      </c>
      <c r="G244" s="110"/>
      <c r="H244" s="110"/>
      <c r="I244" s="110"/>
      <c r="J244" s="110"/>
      <c r="K244" s="110"/>
      <c r="L244" s="110"/>
      <c r="M244" s="109"/>
    </row>
    <row r="245" spans="1:13" s="21" customFormat="1" ht="3" customHeight="1">
      <c r="A245" s="113"/>
      <c r="B245" s="25"/>
      <c r="C245" s="26"/>
      <c r="D245" s="116"/>
      <c r="E245" s="116"/>
      <c r="F245" s="27"/>
      <c r="G245" s="61"/>
      <c r="H245" s="61"/>
      <c r="I245" s="63"/>
      <c r="J245" s="61"/>
      <c r="K245" s="28"/>
      <c r="L245" s="28"/>
      <c r="M245" s="28"/>
    </row>
    <row r="246" spans="1:13" ht="3" customHeight="1">
      <c r="A246" s="111" t="s">
        <v>202</v>
      </c>
      <c r="B246" s="45"/>
      <c r="C246" s="53"/>
      <c r="D246" s="114">
        <v>853</v>
      </c>
      <c r="E246" s="114">
        <v>85395</v>
      </c>
      <c r="F246" s="54"/>
      <c r="G246" s="68"/>
      <c r="H246" s="69"/>
      <c r="I246" s="70"/>
      <c r="J246" s="68"/>
      <c r="K246" s="48"/>
      <c r="L246" s="48"/>
      <c r="M246" s="48"/>
    </row>
    <row r="247" spans="1:13" s="21" customFormat="1" ht="12.75" customHeight="1">
      <c r="A247" s="112"/>
      <c r="B247" s="22" t="s">
        <v>2</v>
      </c>
      <c r="C247" s="23" t="s">
        <v>30</v>
      </c>
      <c r="D247" s="115"/>
      <c r="E247" s="115"/>
      <c r="F247" s="46" t="s">
        <v>6</v>
      </c>
      <c r="G247" s="67">
        <f aca="true" t="shared" si="29" ref="G247:M247">SUM(G248:G253)</f>
        <v>588150</v>
      </c>
      <c r="H247" s="67">
        <f t="shared" si="29"/>
        <v>0</v>
      </c>
      <c r="I247" s="67">
        <f t="shared" si="29"/>
        <v>392892</v>
      </c>
      <c r="J247" s="67">
        <f t="shared" si="29"/>
        <v>195258</v>
      </c>
      <c r="K247" s="47">
        <f t="shared" si="29"/>
        <v>0</v>
      </c>
      <c r="L247" s="47">
        <f t="shared" si="29"/>
        <v>195258</v>
      </c>
      <c r="M247" s="47">
        <f t="shared" si="29"/>
        <v>0</v>
      </c>
    </row>
    <row r="248" spans="1:13" s="21" customFormat="1" ht="11.25" customHeight="1">
      <c r="A248" s="112"/>
      <c r="B248" s="22" t="s">
        <v>3</v>
      </c>
      <c r="C248" s="23" t="s">
        <v>162</v>
      </c>
      <c r="D248" s="115"/>
      <c r="E248" s="115"/>
      <c r="F248" s="17" t="s">
        <v>143</v>
      </c>
      <c r="G248" s="57">
        <f>H248+I248+L248+M248</f>
        <v>70578</v>
      </c>
      <c r="H248" s="57">
        <v>0</v>
      </c>
      <c r="I248" s="57">
        <v>65700</v>
      </c>
      <c r="J248" s="57">
        <v>4878</v>
      </c>
      <c r="K248" s="33">
        <v>0</v>
      </c>
      <c r="L248" s="33">
        <f>J248+K248</f>
        <v>4878</v>
      </c>
      <c r="M248" s="33">
        <v>0</v>
      </c>
    </row>
    <row r="249" spans="1:13" s="21" customFormat="1" ht="11.25" customHeight="1">
      <c r="A249" s="112"/>
      <c r="B249" s="78" t="s">
        <v>4</v>
      </c>
      <c r="C249" s="23" t="s">
        <v>163</v>
      </c>
      <c r="D249" s="115"/>
      <c r="E249" s="115"/>
      <c r="F249" s="17" t="s">
        <v>71</v>
      </c>
      <c r="G249" s="110">
        <f>H249+I249+L249+M249</f>
        <v>439936</v>
      </c>
      <c r="H249" s="110">
        <v>0</v>
      </c>
      <c r="I249" s="110">
        <v>278113</v>
      </c>
      <c r="J249" s="110">
        <v>161823</v>
      </c>
      <c r="K249" s="109">
        <v>0</v>
      </c>
      <c r="L249" s="109">
        <f>J249+K249</f>
        <v>161823</v>
      </c>
      <c r="M249" s="109">
        <v>0</v>
      </c>
    </row>
    <row r="250" spans="1:13" s="21" customFormat="1" ht="11.25" customHeight="1">
      <c r="A250" s="112"/>
      <c r="B250" s="22"/>
      <c r="C250" s="24" t="s">
        <v>164</v>
      </c>
      <c r="D250" s="115"/>
      <c r="E250" s="115"/>
      <c r="F250" s="17" t="s">
        <v>81</v>
      </c>
      <c r="G250" s="110"/>
      <c r="H250" s="110"/>
      <c r="I250" s="110"/>
      <c r="J250" s="110"/>
      <c r="K250" s="109"/>
      <c r="L250" s="109"/>
      <c r="M250" s="109"/>
    </row>
    <row r="251" spans="1:13" s="21" customFormat="1" ht="11.25" customHeight="1">
      <c r="A251" s="112"/>
      <c r="B251" s="22" t="s">
        <v>5</v>
      </c>
      <c r="C251" s="79" t="s">
        <v>200</v>
      </c>
      <c r="D251" s="115"/>
      <c r="E251" s="115"/>
      <c r="F251" s="17" t="s">
        <v>74</v>
      </c>
      <c r="G251" s="57">
        <f>H251+I251+L251+M251</f>
        <v>0</v>
      </c>
      <c r="H251" s="57">
        <v>0</v>
      </c>
      <c r="I251" s="57">
        <v>0</v>
      </c>
      <c r="J251" s="57">
        <v>0</v>
      </c>
      <c r="K251" s="33">
        <v>0</v>
      </c>
      <c r="L251" s="33">
        <f>J251+K251</f>
        <v>0</v>
      </c>
      <c r="M251" s="33">
        <v>0</v>
      </c>
    </row>
    <row r="252" spans="1:13" s="21" customFormat="1" ht="11.25" customHeight="1">
      <c r="A252" s="112"/>
      <c r="B252" s="22"/>
      <c r="C252" s="80" t="s">
        <v>201</v>
      </c>
      <c r="D252" s="115"/>
      <c r="E252" s="115"/>
      <c r="F252" s="17" t="s">
        <v>75</v>
      </c>
      <c r="G252" s="110">
        <f>H252+I252+L252+M252</f>
        <v>77636</v>
      </c>
      <c r="H252" s="110">
        <v>0</v>
      </c>
      <c r="I252" s="110">
        <v>49079</v>
      </c>
      <c r="J252" s="110">
        <v>28557</v>
      </c>
      <c r="K252" s="110">
        <v>0</v>
      </c>
      <c r="L252" s="110">
        <f>J252+K252</f>
        <v>28557</v>
      </c>
      <c r="M252" s="109">
        <v>0</v>
      </c>
    </row>
    <row r="253" spans="1:13" s="21" customFormat="1" ht="11.25" customHeight="1">
      <c r="A253" s="112"/>
      <c r="B253" s="22"/>
      <c r="C253" s="36"/>
      <c r="D253" s="115"/>
      <c r="E253" s="115"/>
      <c r="F253" s="31" t="s">
        <v>82</v>
      </c>
      <c r="G253" s="110"/>
      <c r="H253" s="110"/>
      <c r="I253" s="110"/>
      <c r="J253" s="110"/>
      <c r="K253" s="110"/>
      <c r="L253" s="110"/>
      <c r="M253" s="109"/>
    </row>
    <row r="254" spans="1:13" s="21" customFormat="1" ht="3" customHeight="1">
      <c r="A254" s="113"/>
      <c r="B254" s="25"/>
      <c r="C254" s="26"/>
      <c r="D254" s="116"/>
      <c r="E254" s="116"/>
      <c r="F254" s="27"/>
      <c r="G254" s="61"/>
      <c r="H254" s="61"/>
      <c r="I254" s="63"/>
      <c r="J254" s="61"/>
      <c r="K254" s="28"/>
      <c r="L254" s="28"/>
      <c r="M254" s="28"/>
    </row>
    <row r="255" spans="1:13" s="9" customFormat="1" ht="3" customHeight="1">
      <c r="A255" s="101"/>
      <c r="B255" s="102"/>
      <c r="C255" s="103"/>
      <c r="D255" s="87"/>
      <c r="E255" s="87"/>
      <c r="F255" s="104"/>
      <c r="G255" s="105"/>
      <c r="H255" s="105"/>
      <c r="I255" s="106"/>
      <c r="J255" s="105"/>
      <c r="K255" s="105"/>
      <c r="L255" s="105"/>
      <c r="M255" s="105"/>
    </row>
    <row r="256" spans="1:13" s="19" customFormat="1" ht="13.5" customHeight="1">
      <c r="A256" s="90" t="s">
        <v>54</v>
      </c>
      <c r="B256" s="123" t="s">
        <v>39</v>
      </c>
      <c r="C256" s="124"/>
      <c r="D256" s="91"/>
      <c r="E256" s="91"/>
      <c r="F256" s="92"/>
      <c r="G256" s="93">
        <f>SUM(G257:G260)</f>
        <v>571762154</v>
      </c>
      <c r="H256" s="93">
        <f aca="true" t="shared" si="30" ref="H256:M256">SUM(H257:H260)</f>
        <v>30473836</v>
      </c>
      <c r="I256" s="93">
        <f t="shared" si="30"/>
        <v>218136843</v>
      </c>
      <c r="J256" s="93">
        <f t="shared" si="30"/>
        <v>190392948</v>
      </c>
      <c r="K256" s="93">
        <f t="shared" si="30"/>
        <v>132758527</v>
      </c>
      <c r="L256" s="93">
        <f t="shared" si="30"/>
        <v>323151475</v>
      </c>
      <c r="M256" s="93">
        <f t="shared" si="30"/>
        <v>0</v>
      </c>
    </row>
    <row r="257" spans="1:13" s="19" customFormat="1" ht="12" customHeight="1">
      <c r="A257" s="92"/>
      <c r="B257" s="120" t="s">
        <v>137</v>
      </c>
      <c r="C257" s="121"/>
      <c r="D257" s="91"/>
      <c r="E257" s="91"/>
      <c r="F257" s="92"/>
      <c r="G257" s="94">
        <f>H257+I257+L257+M257</f>
        <v>89404905</v>
      </c>
      <c r="H257" s="94">
        <f>H264+H273+H282+H291+H301+H311+H320+H329+H339+H349+H359+H370+H379+H388+H398+H407+H416+H425+H434</f>
        <v>9510596</v>
      </c>
      <c r="I257" s="94">
        <f>I264+I273+I282+I291+I301+I311+I320+I329+I339+I349+I359+I370+I379+I388+I398+I407+I416+I425+I434</f>
        <v>18625716</v>
      </c>
      <c r="J257" s="94">
        <f>J264+J273+J282+J291+J301+J311+J320+J329+J339+J349+J359+J370+J379+J388+J398+J407+J416+J425+J434</f>
        <v>38716507</v>
      </c>
      <c r="K257" s="94">
        <f>K264+K273+K282+K291+K301+K311+K320+K329+K339+K349+K359+K370+K379+K388+K398+K407+K416+K425+K434</f>
        <v>22552086</v>
      </c>
      <c r="L257" s="94">
        <f>J257+K257</f>
        <v>61268593</v>
      </c>
      <c r="M257" s="94">
        <f>M264+M273+M282+M291+M301+M311+M320+M329+M339+M349+M359+M370+M379+M388+M398+M407+M416+M425+M434</f>
        <v>0</v>
      </c>
    </row>
    <row r="258" spans="1:13" s="19" customFormat="1" ht="12" customHeight="1">
      <c r="A258" s="92"/>
      <c r="B258" s="120" t="s">
        <v>25</v>
      </c>
      <c r="C258" s="121"/>
      <c r="D258" s="91"/>
      <c r="E258" s="91"/>
      <c r="F258" s="92"/>
      <c r="G258" s="94">
        <f>H258+I258+L258+M258</f>
        <v>403530299</v>
      </c>
      <c r="H258" s="94">
        <f>H274+H283+H292+H302+H312+H321+H330+H340+H350+H360+H371+H380+H389+H399+H408+H417+H426+H265+H435</f>
        <v>9043741</v>
      </c>
      <c r="I258" s="94">
        <f>I274+I283+I292+I302+I312+I321+I330+I340+I350+I360+I371+I380+I389+I399+I408+I417+I426+I265+I435</f>
        <v>157489069</v>
      </c>
      <c r="J258" s="94">
        <f>J274+J283+J292+J302+J312+J321+J330+J340+J350+J360+J371+J380+J389+J399+J408+J417+J426+J265+J435</f>
        <v>136352587</v>
      </c>
      <c r="K258" s="94">
        <f>K274+K283+K292+K302+K312+K321+K330+K340+K350+K360+K371+K380+K389+K399+K408+K417+K426+K265+K435</f>
        <v>100644902</v>
      </c>
      <c r="L258" s="94">
        <f>J258+K258</f>
        <v>236997489</v>
      </c>
      <c r="M258" s="94">
        <f>M274+M283+M292+M302+M312+M321+M330+M340+M350+M360+M371+M380+M389+M399+M408+M417+M426+M265+M435</f>
        <v>0</v>
      </c>
    </row>
    <row r="259" spans="1:13" s="19" customFormat="1" ht="12" customHeight="1">
      <c r="A259" s="92"/>
      <c r="B259" s="120" t="s">
        <v>72</v>
      </c>
      <c r="C259" s="121"/>
      <c r="D259" s="91"/>
      <c r="E259" s="91"/>
      <c r="F259" s="92"/>
      <c r="G259" s="94">
        <f>H259+I259+L259+M259</f>
        <v>77986710</v>
      </c>
      <c r="H259" s="94">
        <f aca="true" t="shared" si="31" ref="H259:K260">H267+H276+H285+H294+H304+H314+H323+H332+H342+H352+H362+H373+H382+H391+H401+H410+H419+H428+H437</f>
        <v>11196734</v>
      </c>
      <c r="I259" s="94">
        <f t="shared" si="31"/>
        <v>41904583</v>
      </c>
      <c r="J259" s="94">
        <f t="shared" si="31"/>
        <v>15323854</v>
      </c>
      <c r="K259" s="94">
        <f t="shared" si="31"/>
        <v>9561539</v>
      </c>
      <c r="L259" s="94">
        <f>J259+K259</f>
        <v>24885393</v>
      </c>
      <c r="M259" s="94">
        <f>M267+M276+M285+M294+M304+M314+M323+M332+M342+M352+M362+M373+M382+M391+M401+M410+M419+M428+M437</f>
        <v>0</v>
      </c>
    </row>
    <row r="260" spans="1:13" s="19" customFormat="1" ht="12" customHeight="1">
      <c r="A260" s="92"/>
      <c r="B260" s="120" t="s">
        <v>73</v>
      </c>
      <c r="C260" s="121"/>
      <c r="D260" s="91"/>
      <c r="E260" s="91"/>
      <c r="F260" s="92"/>
      <c r="G260" s="94">
        <f>H260+I260+L260+M260</f>
        <v>840240</v>
      </c>
      <c r="H260" s="94">
        <f t="shared" si="31"/>
        <v>722765</v>
      </c>
      <c r="I260" s="94">
        <f t="shared" si="31"/>
        <v>117475</v>
      </c>
      <c r="J260" s="94">
        <f t="shared" si="31"/>
        <v>0</v>
      </c>
      <c r="K260" s="94">
        <f t="shared" si="31"/>
        <v>0</v>
      </c>
      <c r="L260" s="94">
        <f>J260+K260</f>
        <v>0</v>
      </c>
      <c r="M260" s="94">
        <f>M268+M277+M286+M295+M305+M315+M324+M333+M343+M353+M363+M374+M383+M392+M402+M411+M420+M429+M438</f>
        <v>0</v>
      </c>
    </row>
    <row r="261" spans="1:13" ht="3" customHeight="1">
      <c r="A261" s="95"/>
      <c r="B261" s="96"/>
      <c r="C261" s="97"/>
      <c r="D261" s="98"/>
      <c r="E261" s="98"/>
      <c r="F261" s="95"/>
      <c r="G261" s="99"/>
      <c r="H261" s="99"/>
      <c r="I261" s="100"/>
      <c r="J261" s="99"/>
      <c r="K261" s="99"/>
      <c r="L261" s="99"/>
      <c r="M261" s="99"/>
    </row>
    <row r="262" spans="1:13" s="21" customFormat="1" ht="3" customHeight="1">
      <c r="A262" s="111" t="s">
        <v>22</v>
      </c>
      <c r="B262" s="20"/>
      <c r="C262" s="34"/>
      <c r="D262" s="114">
        <v>600</v>
      </c>
      <c r="E262" s="114">
        <v>60004</v>
      </c>
      <c r="F262" s="20"/>
      <c r="G262" s="49"/>
      <c r="H262" s="50"/>
      <c r="I262" s="51"/>
      <c r="J262" s="49"/>
      <c r="K262" s="49"/>
      <c r="L262" s="49"/>
      <c r="M262" s="49"/>
    </row>
    <row r="263" spans="1:13" s="21" customFormat="1" ht="11.25" customHeight="1">
      <c r="A263" s="112"/>
      <c r="B263" s="22" t="s">
        <v>2</v>
      </c>
      <c r="C263" s="30" t="s">
        <v>46</v>
      </c>
      <c r="D263" s="115"/>
      <c r="E263" s="115"/>
      <c r="F263" s="46" t="s">
        <v>6</v>
      </c>
      <c r="G263" s="47">
        <f aca="true" t="shared" si="32" ref="G263:M263">SUM(G264:G269)</f>
        <v>4450100</v>
      </c>
      <c r="H263" s="47">
        <f t="shared" si="32"/>
        <v>84900</v>
      </c>
      <c r="I263" s="47">
        <f t="shared" si="32"/>
        <v>4365200</v>
      </c>
      <c r="J263" s="47">
        <f t="shared" si="32"/>
        <v>0</v>
      </c>
      <c r="K263" s="47">
        <f t="shared" si="32"/>
        <v>0</v>
      </c>
      <c r="L263" s="47">
        <f t="shared" si="32"/>
        <v>0</v>
      </c>
      <c r="M263" s="47">
        <f t="shared" si="32"/>
        <v>0</v>
      </c>
    </row>
    <row r="264" spans="1:13" s="21" customFormat="1" ht="11.25" customHeight="1">
      <c r="A264" s="112"/>
      <c r="B264" s="22" t="s">
        <v>3</v>
      </c>
      <c r="C264" s="23" t="s">
        <v>96</v>
      </c>
      <c r="D264" s="115"/>
      <c r="E264" s="115"/>
      <c r="F264" s="17" t="s">
        <v>143</v>
      </c>
      <c r="G264" s="33">
        <f>H264+I264+L264+M264</f>
        <v>54900</v>
      </c>
      <c r="H264" s="33">
        <v>54900</v>
      </c>
      <c r="I264" s="33">
        <v>0</v>
      </c>
      <c r="J264" s="33">
        <v>0</v>
      </c>
      <c r="K264" s="33">
        <v>0</v>
      </c>
      <c r="L264" s="33">
        <f>J264+K264</f>
        <v>0</v>
      </c>
      <c r="M264" s="33">
        <v>0</v>
      </c>
    </row>
    <row r="265" spans="1:13" s="21" customFormat="1" ht="11.25" customHeight="1">
      <c r="A265" s="112"/>
      <c r="B265" s="22" t="s">
        <v>4</v>
      </c>
      <c r="C265" s="23" t="s">
        <v>97</v>
      </c>
      <c r="D265" s="115"/>
      <c r="E265" s="115"/>
      <c r="F265" s="17" t="s">
        <v>71</v>
      </c>
      <c r="G265" s="109">
        <f>H265+I265+L265+M265</f>
        <v>3100480</v>
      </c>
      <c r="H265" s="109">
        <v>0</v>
      </c>
      <c r="I265" s="109">
        <v>3100480</v>
      </c>
      <c r="J265" s="109">
        <v>0</v>
      </c>
      <c r="K265" s="109">
        <v>0</v>
      </c>
      <c r="L265" s="109">
        <f>J265+K265</f>
        <v>0</v>
      </c>
      <c r="M265" s="109"/>
    </row>
    <row r="266" spans="1:13" s="21" customFormat="1" ht="11.25" customHeight="1">
      <c r="A266" s="112"/>
      <c r="B266" s="22" t="s">
        <v>5</v>
      </c>
      <c r="C266" s="23" t="s">
        <v>98</v>
      </c>
      <c r="D266" s="115"/>
      <c r="E266" s="115"/>
      <c r="F266" s="17" t="s">
        <v>81</v>
      </c>
      <c r="G266" s="109"/>
      <c r="H266" s="109"/>
      <c r="I266" s="109"/>
      <c r="J266" s="109"/>
      <c r="K266" s="109"/>
      <c r="L266" s="109"/>
      <c r="M266" s="109"/>
    </row>
    <row r="267" spans="1:13" s="21" customFormat="1" ht="11.25" customHeight="1">
      <c r="A267" s="112"/>
      <c r="B267" s="22"/>
      <c r="C267" s="23" t="s">
        <v>125</v>
      </c>
      <c r="D267" s="115"/>
      <c r="E267" s="115"/>
      <c r="F267" s="17" t="s">
        <v>74</v>
      </c>
      <c r="G267" s="33">
        <f>H267+I267+L267+M267</f>
        <v>1294720</v>
      </c>
      <c r="H267" s="33">
        <v>30000</v>
      </c>
      <c r="I267" s="33">
        <v>1264720</v>
      </c>
      <c r="J267" s="33">
        <v>0</v>
      </c>
      <c r="K267" s="33">
        <v>0</v>
      </c>
      <c r="L267" s="33">
        <f>J267+K267</f>
        <v>0</v>
      </c>
      <c r="M267" s="33">
        <v>0</v>
      </c>
    </row>
    <row r="268" spans="1:13" s="21" customFormat="1" ht="11.25" customHeight="1">
      <c r="A268" s="112"/>
      <c r="B268" s="22"/>
      <c r="C268" s="23" t="s">
        <v>126</v>
      </c>
      <c r="D268" s="115"/>
      <c r="E268" s="115"/>
      <c r="F268" s="17" t="s">
        <v>75</v>
      </c>
      <c r="G268" s="109">
        <f>H268+I268+L268+M268</f>
        <v>0</v>
      </c>
      <c r="H268" s="109">
        <v>0</v>
      </c>
      <c r="I268" s="110">
        <v>0</v>
      </c>
      <c r="J268" s="109">
        <v>0</v>
      </c>
      <c r="K268" s="110">
        <v>0</v>
      </c>
      <c r="L268" s="110">
        <f>J268+K268</f>
        <v>0</v>
      </c>
      <c r="M268" s="109">
        <v>0</v>
      </c>
    </row>
    <row r="269" spans="1:13" s="21" customFormat="1" ht="11.25" customHeight="1">
      <c r="A269" s="112"/>
      <c r="B269" s="22"/>
      <c r="C269" s="23"/>
      <c r="D269" s="115"/>
      <c r="E269" s="115"/>
      <c r="F269" s="31" t="s">
        <v>82</v>
      </c>
      <c r="G269" s="109"/>
      <c r="H269" s="109"/>
      <c r="I269" s="110"/>
      <c r="J269" s="109"/>
      <c r="K269" s="110"/>
      <c r="L269" s="110"/>
      <c r="M269" s="109"/>
    </row>
    <row r="270" spans="1:13" s="21" customFormat="1" ht="3" customHeight="1">
      <c r="A270" s="113"/>
      <c r="B270" s="25"/>
      <c r="C270" s="26"/>
      <c r="D270" s="116"/>
      <c r="E270" s="116"/>
      <c r="F270" s="27"/>
      <c r="G270" s="28"/>
      <c r="H270" s="28"/>
      <c r="I270" s="40"/>
      <c r="J270" s="28"/>
      <c r="K270" s="28"/>
      <c r="L270" s="28"/>
      <c r="M270" s="28"/>
    </row>
    <row r="271" spans="1:13" s="21" customFormat="1" ht="3" customHeight="1">
      <c r="A271" s="111" t="s">
        <v>26</v>
      </c>
      <c r="B271" s="20"/>
      <c r="C271" s="34"/>
      <c r="D271" s="114">
        <v>600</v>
      </c>
      <c r="E271" s="114">
        <v>60015</v>
      </c>
      <c r="F271" s="20"/>
      <c r="G271" s="49"/>
      <c r="H271" s="50"/>
      <c r="I271" s="51"/>
      <c r="J271" s="49"/>
      <c r="K271" s="49"/>
      <c r="L271" s="49"/>
      <c r="M271" s="49"/>
    </row>
    <row r="272" spans="1:13" s="21" customFormat="1" ht="11.25" customHeight="1">
      <c r="A272" s="112"/>
      <c r="B272" s="22" t="s">
        <v>2</v>
      </c>
      <c r="C272" s="30" t="s">
        <v>46</v>
      </c>
      <c r="D272" s="115"/>
      <c r="E272" s="115"/>
      <c r="F272" s="46" t="s">
        <v>6</v>
      </c>
      <c r="G272" s="47">
        <f aca="true" t="shared" si="33" ref="G272:M272">SUM(G273:G278)</f>
        <v>217442269</v>
      </c>
      <c r="H272" s="47">
        <f t="shared" si="33"/>
        <v>5682320</v>
      </c>
      <c r="I272" s="47">
        <f t="shared" si="33"/>
        <v>91186915</v>
      </c>
      <c r="J272" s="47">
        <f t="shared" si="33"/>
        <v>63434073</v>
      </c>
      <c r="K272" s="47">
        <f t="shared" si="33"/>
        <v>57138961</v>
      </c>
      <c r="L272" s="47">
        <f t="shared" si="33"/>
        <v>120573034</v>
      </c>
      <c r="M272" s="47">
        <f t="shared" si="33"/>
        <v>0</v>
      </c>
    </row>
    <row r="273" spans="1:13" s="21" customFormat="1" ht="11.25" customHeight="1">
      <c r="A273" s="112"/>
      <c r="B273" s="22" t="s">
        <v>3</v>
      </c>
      <c r="C273" s="23" t="s">
        <v>96</v>
      </c>
      <c r="D273" s="115"/>
      <c r="E273" s="115"/>
      <c r="F273" s="17" t="s">
        <v>143</v>
      </c>
      <c r="G273" s="33">
        <f>H273+I273+L273+M273</f>
        <v>4182320</v>
      </c>
      <c r="H273" s="33">
        <v>4182320</v>
      </c>
      <c r="I273" s="33">
        <v>0</v>
      </c>
      <c r="J273" s="33">
        <v>0</v>
      </c>
      <c r="K273" s="33">
        <v>0</v>
      </c>
      <c r="L273" s="33">
        <f>J273+K273</f>
        <v>0</v>
      </c>
      <c r="M273" s="33">
        <v>0</v>
      </c>
    </row>
    <row r="274" spans="1:13" s="21" customFormat="1" ht="11.25" customHeight="1">
      <c r="A274" s="112"/>
      <c r="B274" s="22" t="s">
        <v>4</v>
      </c>
      <c r="C274" s="23" t="s">
        <v>97</v>
      </c>
      <c r="D274" s="115"/>
      <c r="E274" s="115"/>
      <c r="F274" s="17" t="s">
        <v>71</v>
      </c>
      <c r="G274" s="109">
        <f>H274+I274+L274+M274</f>
        <v>167793761</v>
      </c>
      <c r="H274" s="109">
        <v>0</v>
      </c>
      <c r="I274" s="109">
        <v>67106547</v>
      </c>
      <c r="J274" s="109">
        <v>52631089</v>
      </c>
      <c r="K274" s="109">
        <v>48056125</v>
      </c>
      <c r="L274" s="109">
        <f>J274+K274</f>
        <v>100687214</v>
      </c>
      <c r="M274" s="109"/>
    </row>
    <row r="275" spans="1:13" s="21" customFormat="1" ht="11.25" customHeight="1">
      <c r="A275" s="112"/>
      <c r="B275" s="22" t="s">
        <v>5</v>
      </c>
      <c r="C275" s="23" t="s">
        <v>98</v>
      </c>
      <c r="D275" s="115"/>
      <c r="E275" s="115"/>
      <c r="F275" s="17" t="s">
        <v>81</v>
      </c>
      <c r="G275" s="109"/>
      <c r="H275" s="109"/>
      <c r="I275" s="109"/>
      <c r="J275" s="109"/>
      <c r="K275" s="109"/>
      <c r="L275" s="109"/>
      <c r="M275" s="109"/>
    </row>
    <row r="276" spans="1:13" s="21" customFormat="1" ht="11.25" customHeight="1">
      <c r="A276" s="112"/>
      <c r="B276" s="22"/>
      <c r="C276" s="23" t="s">
        <v>99</v>
      </c>
      <c r="D276" s="115"/>
      <c r="E276" s="115"/>
      <c r="F276" s="17" t="s">
        <v>74</v>
      </c>
      <c r="G276" s="33">
        <f>H276+I276+L276+M276</f>
        <v>45466188</v>
      </c>
      <c r="H276" s="33">
        <v>1500000</v>
      </c>
      <c r="I276" s="33">
        <v>24080368</v>
      </c>
      <c r="J276" s="33">
        <v>10802984</v>
      </c>
      <c r="K276" s="33">
        <v>9082836</v>
      </c>
      <c r="L276" s="33">
        <f>J276+K276</f>
        <v>19885820</v>
      </c>
      <c r="M276" s="33">
        <v>0</v>
      </c>
    </row>
    <row r="277" spans="1:13" s="21" customFormat="1" ht="11.25" customHeight="1">
      <c r="A277" s="112"/>
      <c r="B277" s="22"/>
      <c r="C277" s="23" t="s">
        <v>100</v>
      </c>
      <c r="D277" s="115"/>
      <c r="E277" s="115"/>
      <c r="F277" s="17" t="s">
        <v>75</v>
      </c>
      <c r="G277" s="109">
        <f>H277+I277+L277+M277</f>
        <v>0</v>
      </c>
      <c r="H277" s="109">
        <v>0</v>
      </c>
      <c r="I277" s="110">
        <v>0</v>
      </c>
      <c r="J277" s="109">
        <v>0</v>
      </c>
      <c r="K277" s="110">
        <v>0</v>
      </c>
      <c r="L277" s="110">
        <f>J277+K277</f>
        <v>0</v>
      </c>
      <c r="M277" s="109">
        <v>0</v>
      </c>
    </row>
    <row r="278" spans="1:13" s="21" customFormat="1" ht="11.25" customHeight="1">
      <c r="A278" s="112"/>
      <c r="B278" s="22"/>
      <c r="C278" s="23" t="s">
        <v>101</v>
      </c>
      <c r="D278" s="115"/>
      <c r="E278" s="115"/>
      <c r="F278" s="31" t="s">
        <v>82</v>
      </c>
      <c r="G278" s="109"/>
      <c r="H278" s="109"/>
      <c r="I278" s="110"/>
      <c r="J278" s="109"/>
      <c r="K278" s="110"/>
      <c r="L278" s="110"/>
      <c r="M278" s="109"/>
    </row>
    <row r="279" spans="1:13" s="21" customFormat="1" ht="3" customHeight="1">
      <c r="A279" s="113"/>
      <c r="B279" s="25"/>
      <c r="C279" s="26"/>
      <c r="D279" s="116"/>
      <c r="E279" s="116"/>
      <c r="F279" s="27"/>
      <c r="G279" s="28"/>
      <c r="H279" s="28"/>
      <c r="I279" s="40"/>
      <c r="J279" s="28"/>
      <c r="K279" s="28"/>
      <c r="L279" s="28"/>
      <c r="M279" s="28"/>
    </row>
    <row r="280" spans="1:13" s="21" customFormat="1" ht="3" customHeight="1">
      <c r="A280" s="111" t="s">
        <v>27</v>
      </c>
      <c r="B280" s="20"/>
      <c r="C280" s="34"/>
      <c r="D280" s="114">
        <v>600</v>
      </c>
      <c r="E280" s="114">
        <v>60015</v>
      </c>
      <c r="F280" s="20"/>
      <c r="G280" s="49"/>
      <c r="H280" s="50"/>
      <c r="I280" s="51"/>
      <c r="J280" s="49"/>
      <c r="K280" s="49"/>
      <c r="L280" s="49"/>
      <c r="M280" s="49"/>
    </row>
    <row r="281" spans="1:13" s="21" customFormat="1" ht="11.25" customHeight="1">
      <c r="A281" s="112"/>
      <c r="B281" s="22" t="s">
        <v>2</v>
      </c>
      <c r="C281" s="30" t="s">
        <v>40</v>
      </c>
      <c r="D281" s="115"/>
      <c r="E281" s="115"/>
      <c r="F281" s="46" t="s">
        <v>6</v>
      </c>
      <c r="G281" s="47">
        <f aca="true" t="shared" si="34" ref="G281:M281">SUM(G282:G287)</f>
        <v>5190000</v>
      </c>
      <c r="H281" s="47">
        <f t="shared" si="34"/>
        <v>70000</v>
      </c>
      <c r="I281" s="47">
        <f t="shared" si="34"/>
        <v>3660000</v>
      </c>
      <c r="J281" s="47">
        <f t="shared" si="34"/>
        <v>1460000</v>
      </c>
      <c r="K281" s="47">
        <f t="shared" si="34"/>
        <v>0</v>
      </c>
      <c r="L281" s="47">
        <f t="shared" si="34"/>
        <v>1460000</v>
      </c>
      <c r="M281" s="47">
        <f t="shared" si="34"/>
        <v>0</v>
      </c>
    </row>
    <row r="282" spans="1:13" s="21" customFormat="1" ht="11.25" customHeight="1">
      <c r="A282" s="112"/>
      <c r="B282" s="22" t="s">
        <v>3</v>
      </c>
      <c r="C282" s="23" t="s">
        <v>104</v>
      </c>
      <c r="D282" s="115"/>
      <c r="E282" s="115"/>
      <c r="F282" s="17" t="s">
        <v>143</v>
      </c>
      <c r="G282" s="33">
        <f>H282+I282+L282+M282</f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f>J282+K282</f>
        <v>0</v>
      </c>
      <c r="M282" s="33">
        <v>0</v>
      </c>
    </row>
    <row r="283" spans="1:13" s="21" customFormat="1" ht="11.25" customHeight="1">
      <c r="A283" s="112"/>
      <c r="B283" s="22"/>
      <c r="C283" s="23" t="s">
        <v>105</v>
      </c>
      <c r="D283" s="115"/>
      <c r="E283" s="115"/>
      <c r="F283" s="17" t="s">
        <v>71</v>
      </c>
      <c r="G283" s="109">
        <f>H283+I283+L283+M283</f>
        <v>4411500</v>
      </c>
      <c r="H283" s="109">
        <v>0</v>
      </c>
      <c r="I283" s="109">
        <v>3172120</v>
      </c>
      <c r="J283" s="109">
        <v>1239380</v>
      </c>
      <c r="K283" s="109">
        <v>0</v>
      </c>
      <c r="L283" s="109">
        <f>J283+K283</f>
        <v>1239380</v>
      </c>
      <c r="M283" s="109"/>
    </row>
    <row r="284" spans="1:13" s="21" customFormat="1" ht="11.25" customHeight="1">
      <c r="A284" s="112"/>
      <c r="B284" s="22" t="s">
        <v>4</v>
      </c>
      <c r="C284" s="23" t="s">
        <v>106</v>
      </c>
      <c r="D284" s="115"/>
      <c r="E284" s="115"/>
      <c r="F284" s="17" t="s">
        <v>81</v>
      </c>
      <c r="G284" s="109"/>
      <c r="H284" s="109"/>
      <c r="I284" s="109"/>
      <c r="J284" s="109"/>
      <c r="K284" s="109"/>
      <c r="L284" s="109"/>
      <c r="M284" s="109"/>
    </row>
    <row r="285" spans="1:13" s="21" customFormat="1" ht="11.25" customHeight="1">
      <c r="A285" s="112"/>
      <c r="B285" s="22"/>
      <c r="C285" s="23" t="s">
        <v>107</v>
      </c>
      <c r="D285" s="115"/>
      <c r="E285" s="115"/>
      <c r="F285" s="17" t="s">
        <v>74</v>
      </c>
      <c r="G285" s="33">
        <f>H285+I285+L285+M285</f>
        <v>778500</v>
      </c>
      <c r="H285" s="33">
        <v>70000</v>
      </c>
      <c r="I285" s="33">
        <v>487880</v>
      </c>
      <c r="J285" s="33">
        <v>220620</v>
      </c>
      <c r="K285" s="33">
        <v>0</v>
      </c>
      <c r="L285" s="33">
        <f>J285+K285</f>
        <v>220620</v>
      </c>
      <c r="M285" s="33">
        <v>0</v>
      </c>
    </row>
    <row r="286" spans="1:13" s="21" customFormat="1" ht="11.25" customHeight="1">
      <c r="A286" s="112"/>
      <c r="B286" s="22" t="s">
        <v>5</v>
      </c>
      <c r="C286" s="23" t="s">
        <v>102</v>
      </c>
      <c r="D286" s="115"/>
      <c r="E286" s="115"/>
      <c r="F286" s="17" t="s">
        <v>75</v>
      </c>
      <c r="G286" s="109">
        <f>H286+I286+L286+M286</f>
        <v>0</v>
      </c>
      <c r="H286" s="109">
        <v>0</v>
      </c>
      <c r="I286" s="110">
        <v>0</v>
      </c>
      <c r="J286" s="109">
        <v>0</v>
      </c>
      <c r="K286" s="110">
        <v>0</v>
      </c>
      <c r="L286" s="110">
        <f>J286+K286</f>
        <v>0</v>
      </c>
      <c r="M286" s="109">
        <v>0</v>
      </c>
    </row>
    <row r="287" spans="1:13" s="21" customFormat="1" ht="11.25" customHeight="1">
      <c r="A287" s="112"/>
      <c r="B287" s="22"/>
      <c r="C287" s="23" t="s">
        <v>103</v>
      </c>
      <c r="D287" s="115"/>
      <c r="E287" s="115"/>
      <c r="F287" s="31" t="s">
        <v>82</v>
      </c>
      <c r="G287" s="109"/>
      <c r="H287" s="109"/>
      <c r="I287" s="110"/>
      <c r="J287" s="109"/>
      <c r="K287" s="110"/>
      <c r="L287" s="110"/>
      <c r="M287" s="109"/>
    </row>
    <row r="288" spans="1:13" s="21" customFormat="1" ht="3" customHeight="1">
      <c r="A288" s="113"/>
      <c r="B288" s="25"/>
      <c r="C288" s="26"/>
      <c r="D288" s="116"/>
      <c r="E288" s="116"/>
      <c r="F288" s="27"/>
      <c r="G288" s="28"/>
      <c r="H288" s="28"/>
      <c r="I288" s="40"/>
      <c r="J288" s="28"/>
      <c r="K288" s="28"/>
      <c r="L288" s="28"/>
      <c r="M288" s="28"/>
    </row>
    <row r="289" spans="1:13" s="21" customFormat="1" ht="3" customHeight="1">
      <c r="A289" s="111" t="s">
        <v>29</v>
      </c>
      <c r="B289" s="20"/>
      <c r="C289" s="34"/>
      <c r="D289" s="114">
        <v>600</v>
      </c>
      <c r="E289" s="114">
        <v>60015</v>
      </c>
      <c r="F289" s="20"/>
      <c r="G289" s="49"/>
      <c r="H289" s="50"/>
      <c r="I289" s="51"/>
      <c r="J289" s="49"/>
      <c r="K289" s="49"/>
      <c r="L289" s="49"/>
      <c r="M289" s="49"/>
    </row>
    <row r="290" spans="1:13" s="21" customFormat="1" ht="11.25" customHeight="1">
      <c r="A290" s="112"/>
      <c r="B290" s="22" t="s">
        <v>2</v>
      </c>
      <c r="C290" s="30" t="s">
        <v>40</v>
      </c>
      <c r="D290" s="115"/>
      <c r="E290" s="115"/>
      <c r="F290" s="46" t="s">
        <v>6</v>
      </c>
      <c r="G290" s="47">
        <f aca="true" t="shared" si="35" ref="G290:M290">SUM(G291:G296)</f>
        <v>44718133</v>
      </c>
      <c r="H290" s="47">
        <f t="shared" si="35"/>
        <v>628133</v>
      </c>
      <c r="I290" s="47">
        <f t="shared" si="35"/>
        <v>19634290</v>
      </c>
      <c r="J290" s="47">
        <f t="shared" si="35"/>
        <v>19455710</v>
      </c>
      <c r="K290" s="47">
        <f t="shared" si="35"/>
        <v>5000000</v>
      </c>
      <c r="L290" s="47">
        <f t="shared" si="35"/>
        <v>24455710</v>
      </c>
      <c r="M290" s="47">
        <f t="shared" si="35"/>
        <v>0</v>
      </c>
    </row>
    <row r="291" spans="1:13" s="21" customFormat="1" ht="11.25" customHeight="1">
      <c r="A291" s="112"/>
      <c r="B291" s="22" t="s">
        <v>3</v>
      </c>
      <c r="C291" s="23" t="s">
        <v>41</v>
      </c>
      <c r="D291" s="115"/>
      <c r="E291" s="115"/>
      <c r="F291" s="17" t="s">
        <v>143</v>
      </c>
      <c r="G291" s="33">
        <f>H291+I291+L291+M291</f>
        <v>17902823</v>
      </c>
      <c r="H291" s="33">
        <v>628133</v>
      </c>
      <c r="I291" s="33">
        <v>7692715</v>
      </c>
      <c r="J291" s="33">
        <v>7622975</v>
      </c>
      <c r="K291" s="33">
        <v>1959000</v>
      </c>
      <c r="L291" s="33">
        <f>J291+K291</f>
        <v>9581975</v>
      </c>
      <c r="M291" s="33">
        <v>0</v>
      </c>
    </row>
    <row r="292" spans="1:13" s="21" customFormat="1" ht="11.25" customHeight="1">
      <c r="A292" s="112"/>
      <c r="B292" s="22"/>
      <c r="C292" s="24" t="s">
        <v>42</v>
      </c>
      <c r="D292" s="115"/>
      <c r="E292" s="115"/>
      <c r="F292" s="17" t="s">
        <v>71</v>
      </c>
      <c r="G292" s="109">
        <f>H292+I292+L292+M292</f>
        <v>26815310</v>
      </c>
      <c r="H292" s="109">
        <v>0</v>
      </c>
      <c r="I292" s="109">
        <v>11941575</v>
      </c>
      <c r="J292" s="109">
        <v>11832735</v>
      </c>
      <c r="K292" s="109">
        <v>3041000</v>
      </c>
      <c r="L292" s="109">
        <f>J292+K292</f>
        <v>14873735</v>
      </c>
      <c r="M292" s="109">
        <v>0</v>
      </c>
    </row>
    <row r="293" spans="1:13" s="21" customFormat="1" ht="11.25" customHeight="1">
      <c r="A293" s="112"/>
      <c r="B293" s="22" t="s">
        <v>4</v>
      </c>
      <c r="C293" s="23" t="s">
        <v>43</v>
      </c>
      <c r="D293" s="115"/>
      <c r="E293" s="115"/>
      <c r="F293" s="17" t="s">
        <v>81</v>
      </c>
      <c r="G293" s="109"/>
      <c r="H293" s="109"/>
      <c r="I293" s="109"/>
      <c r="J293" s="109"/>
      <c r="K293" s="109"/>
      <c r="L293" s="109"/>
      <c r="M293" s="109"/>
    </row>
    <row r="294" spans="1:13" s="21" customFormat="1" ht="11.25" customHeight="1">
      <c r="A294" s="112"/>
      <c r="B294" s="22"/>
      <c r="C294" s="24" t="s">
        <v>44</v>
      </c>
      <c r="D294" s="115"/>
      <c r="E294" s="115"/>
      <c r="F294" s="17" t="s">
        <v>74</v>
      </c>
      <c r="G294" s="33">
        <f>H294+I294+L294+M294</f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f>J294+K294</f>
        <v>0</v>
      </c>
      <c r="M294" s="33">
        <v>0</v>
      </c>
    </row>
    <row r="295" spans="1:13" s="21" customFormat="1" ht="11.25" customHeight="1">
      <c r="A295" s="112"/>
      <c r="B295" s="22" t="s">
        <v>5</v>
      </c>
      <c r="C295" s="23" t="s">
        <v>45</v>
      </c>
      <c r="D295" s="115"/>
      <c r="E295" s="115"/>
      <c r="F295" s="17" t="s">
        <v>75</v>
      </c>
      <c r="G295" s="109">
        <f>H295+I295+L295+M295</f>
        <v>0</v>
      </c>
      <c r="H295" s="109">
        <v>0</v>
      </c>
      <c r="I295" s="110">
        <v>0</v>
      </c>
      <c r="J295" s="109">
        <v>0</v>
      </c>
      <c r="K295" s="110">
        <v>0</v>
      </c>
      <c r="L295" s="110">
        <f>J295+K295</f>
        <v>0</v>
      </c>
      <c r="M295" s="109">
        <v>0</v>
      </c>
    </row>
    <row r="296" spans="1:13" s="21" customFormat="1" ht="11.25" customHeight="1">
      <c r="A296" s="112"/>
      <c r="B296" s="22"/>
      <c r="C296" s="23" t="s">
        <v>84</v>
      </c>
      <c r="D296" s="115"/>
      <c r="E296" s="115"/>
      <c r="F296" s="31" t="s">
        <v>82</v>
      </c>
      <c r="G296" s="109"/>
      <c r="H296" s="109"/>
      <c r="I296" s="110"/>
      <c r="J296" s="109"/>
      <c r="K296" s="110"/>
      <c r="L296" s="110"/>
      <c r="M296" s="109"/>
    </row>
    <row r="297" spans="1:13" s="21" customFormat="1" ht="11.25" customHeight="1">
      <c r="A297" s="112"/>
      <c r="B297" s="22"/>
      <c r="C297" s="23" t="s">
        <v>85</v>
      </c>
      <c r="D297" s="115"/>
      <c r="E297" s="115"/>
      <c r="F297" s="31"/>
      <c r="G297" s="33"/>
      <c r="H297" s="33"/>
      <c r="I297" s="41"/>
      <c r="J297" s="33"/>
      <c r="K297" s="33"/>
      <c r="L297" s="33"/>
      <c r="M297" s="33"/>
    </row>
    <row r="298" spans="1:13" s="21" customFormat="1" ht="3" customHeight="1">
      <c r="A298" s="113"/>
      <c r="B298" s="25"/>
      <c r="C298" s="26"/>
      <c r="D298" s="116"/>
      <c r="E298" s="116"/>
      <c r="F298" s="27"/>
      <c r="G298" s="28"/>
      <c r="H298" s="28"/>
      <c r="I298" s="40"/>
      <c r="J298" s="28"/>
      <c r="K298" s="28"/>
      <c r="L298" s="28"/>
      <c r="M298" s="28"/>
    </row>
    <row r="299" spans="1:13" s="21" customFormat="1" ht="3" customHeight="1">
      <c r="A299" s="111" t="s">
        <v>33</v>
      </c>
      <c r="B299" s="20"/>
      <c r="C299" s="34"/>
      <c r="D299" s="114">
        <v>600</v>
      </c>
      <c r="E299" s="114">
        <v>60015</v>
      </c>
      <c r="F299" s="38"/>
      <c r="G299" s="49"/>
      <c r="H299" s="49"/>
      <c r="I299" s="51"/>
      <c r="J299" s="49"/>
      <c r="K299" s="49"/>
      <c r="L299" s="49"/>
      <c r="M299" s="49"/>
    </row>
    <row r="300" spans="1:13" s="21" customFormat="1" ht="11.25" customHeight="1">
      <c r="A300" s="112"/>
      <c r="B300" s="22" t="s">
        <v>2</v>
      </c>
      <c r="C300" s="30" t="s">
        <v>40</v>
      </c>
      <c r="D300" s="115"/>
      <c r="E300" s="115"/>
      <c r="F300" s="46" t="s">
        <v>6</v>
      </c>
      <c r="G300" s="47">
        <f aca="true" t="shared" si="36" ref="G300:M300">SUM(G301:G306)</f>
        <v>14988008</v>
      </c>
      <c r="H300" s="47">
        <f t="shared" si="36"/>
        <v>4366142</v>
      </c>
      <c r="I300" s="47">
        <f t="shared" si="36"/>
        <v>10621866</v>
      </c>
      <c r="J300" s="47">
        <f t="shared" si="36"/>
        <v>0</v>
      </c>
      <c r="K300" s="47">
        <f t="shared" si="36"/>
        <v>0</v>
      </c>
      <c r="L300" s="47">
        <f t="shared" si="36"/>
        <v>0</v>
      </c>
      <c r="M300" s="47">
        <f t="shared" si="36"/>
        <v>0</v>
      </c>
    </row>
    <row r="301" spans="1:13" s="21" customFormat="1" ht="11.25" customHeight="1">
      <c r="A301" s="112"/>
      <c r="B301" s="22" t="s">
        <v>3</v>
      </c>
      <c r="C301" s="23" t="s">
        <v>41</v>
      </c>
      <c r="D301" s="115"/>
      <c r="E301" s="115"/>
      <c r="F301" s="17" t="s">
        <v>143</v>
      </c>
      <c r="G301" s="33">
        <f>H301+I301+L301+M301</f>
        <v>447171</v>
      </c>
      <c r="H301" s="33">
        <v>447171</v>
      </c>
      <c r="I301" s="33">
        <v>0</v>
      </c>
      <c r="J301" s="33">
        <v>0</v>
      </c>
      <c r="K301" s="33">
        <v>0</v>
      </c>
      <c r="L301" s="33">
        <f>J301+K301</f>
        <v>0</v>
      </c>
      <c r="M301" s="33">
        <v>0</v>
      </c>
    </row>
    <row r="302" spans="1:13" s="21" customFormat="1" ht="11.25" customHeight="1">
      <c r="A302" s="112"/>
      <c r="B302" s="22"/>
      <c r="C302" s="24" t="s">
        <v>42</v>
      </c>
      <c r="D302" s="115"/>
      <c r="E302" s="115"/>
      <c r="F302" s="17" t="s">
        <v>71</v>
      </c>
      <c r="G302" s="109">
        <f>H302+I302+L302+M302</f>
        <v>6368502</v>
      </c>
      <c r="H302" s="109">
        <v>1678534</v>
      </c>
      <c r="I302" s="109">
        <v>4689968</v>
      </c>
      <c r="J302" s="109">
        <v>0</v>
      </c>
      <c r="K302" s="109">
        <v>0</v>
      </c>
      <c r="L302" s="109">
        <f>J302+K302</f>
        <v>0</v>
      </c>
      <c r="M302" s="109">
        <v>0</v>
      </c>
    </row>
    <row r="303" spans="1:13" s="21" customFormat="1" ht="11.25" customHeight="1">
      <c r="A303" s="112"/>
      <c r="B303" s="22" t="s">
        <v>4</v>
      </c>
      <c r="C303" s="23" t="s">
        <v>43</v>
      </c>
      <c r="D303" s="115"/>
      <c r="E303" s="115"/>
      <c r="F303" s="17" t="s">
        <v>81</v>
      </c>
      <c r="G303" s="109"/>
      <c r="H303" s="109"/>
      <c r="I303" s="109"/>
      <c r="J303" s="109"/>
      <c r="K303" s="109"/>
      <c r="L303" s="109"/>
      <c r="M303" s="109"/>
    </row>
    <row r="304" spans="1:13" s="21" customFormat="1" ht="11.25" customHeight="1">
      <c r="A304" s="112"/>
      <c r="B304" s="22"/>
      <c r="C304" s="24" t="s">
        <v>44</v>
      </c>
      <c r="D304" s="115"/>
      <c r="E304" s="115"/>
      <c r="F304" s="17" t="s">
        <v>74</v>
      </c>
      <c r="G304" s="33">
        <f>H304+I304+L304+M304</f>
        <v>8172335</v>
      </c>
      <c r="H304" s="33">
        <v>2240437</v>
      </c>
      <c r="I304" s="33">
        <v>5931898</v>
      </c>
      <c r="J304" s="33"/>
      <c r="K304" s="33">
        <v>0</v>
      </c>
      <c r="L304" s="33">
        <f>J304+K304</f>
        <v>0</v>
      </c>
      <c r="M304" s="33">
        <v>0</v>
      </c>
    </row>
    <row r="305" spans="1:13" s="21" customFormat="1" ht="11.25" customHeight="1">
      <c r="A305" s="112"/>
      <c r="B305" s="22" t="s">
        <v>5</v>
      </c>
      <c r="C305" s="23" t="s">
        <v>87</v>
      </c>
      <c r="D305" s="115"/>
      <c r="E305" s="115"/>
      <c r="F305" s="17" t="s">
        <v>75</v>
      </c>
      <c r="G305" s="109">
        <f>H305+I305+L305+M305</f>
        <v>0</v>
      </c>
      <c r="H305" s="109">
        <v>0</v>
      </c>
      <c r="I305" s="110">
        <v>0</v>
      </c>
      <c r="J305" s="109">
        <v>0</v>
      </c>
      <c r="K305" s="110">
        <v>0</v>
      </c>
      <c r="L305" s="110">
        <f>J305+K305</f>
        <v>0</v>
      </c>
      <c r="M305" s="109">
        <v>0</v>
      </c>
    </row>
    <row r="306" spans="1:13" s="21" customFormat="1" ht="11.25" customHeight="1">
      <c r="A306" s="112"/>
      <c r="B306" s="22"/>
      <c r="C306" s="23" t="s">
        <v>88</v>
      </c>
      <c r="D306" s="115"/>
      <c r="E306" s="115"/>
      <c r="F306" s="31" t="s">
        <v>82</v>
      </c>
      <c r="G306" s="109"/>
      <c r="H306" s="109"/>
      <c r="I306" s="110"/>
      <c r="J306" s="109"/>
      <c r="K306" s="110"/>
      <c r="L306" s="110"/>
      <c r="M306" s="109"/>
    </row>
    <row r="307" spans="1:13" s="21" customFormat="1" ht="11.25" customHeight="1">
      <c r="A307" s="112"/>
      <c r="B307" s="22"/>
      <c r="C307" s="23" t="s">
        <v>89</v>
      </c>
      <c r="D307" s="115"/>
      <c r="E307" s="115"/>
      <c r="F307" s="31"/>
      <c r="G307" s="33"/>
      <c r="H307" s="33"/>
      <c r="I307" s="41"/>
      <c r="J307" s="33"/>
      <c r="K307" s="33"/>
      <c r="L307" s="33"/>
      <c r="M307" s="33"/>
    </row>
    <row r="308" spans="1:13" s="21" customFormat="1" ht="3" customHeight="1">
      <c r="A308" s="113"/>
      <c r="B308" s="25"/>
      <c r="C308" s="26"/>
      <c r="D308" s="116"/>
      <c r="E308" s="116"/>
      <c r="F308" s="27"/>
      <c r="G308" s="28"/>
      <c r="H308" s="28"/>
      <c r="I308" s="40"/>
      <c r="J308" s="28"/>
      <c r="K308" s="28"/>
      <c r="L308" s="28"/>
      <c r="M308" s="28"/>
    </row>
    <row r="309" spans="1:13" s="21" customFormat="1" ht="3" customHeight="1">
      <c r="A309" s="111" t="s">
        <v>35</v>
      </c>
      <c r="B309" s="20"/>
      <c r="C309" s="34"/>
      <c r="D309" s="114">
        <v>600</v>
      </c>
      <c r="E309" s="114">
        <v>60015</v>
      </c>
      <c r="F309" s="38"/>
      <c r="G309" s="49"/>
      <c r="H309" s="49"/>
      <c r="I309" s="51"/>
      <c r="J309" s="49"/>
      <c r="K309" s="49"/>
      <c r="L309" s="49"/>
      <c r="M309" s="49"/>
    </row>
    <row r="310" spans="1:13" s="21" customFormat="1" ht="11.25" customHeight="1">
      <c r="A310" s="112"/>
      <c r="B310" s="22" t="s">
        <v>2</v>
      </c>
      <c r="C310" s="30" t="s">
        <v>40</v>
      </c>
      <c r="D310" s="115"/>
      <c r="E310" s="115"/>
      <c r="F310" s="46" t="s">
        <v>6</v>
      </c>
      <c r="G310" s="47">
        <f aca="true" t="shared" si="37" ref="G310:M310">SUM(G311:G316)</f>
        <v>6500000</v>
      </c>
      <c r="H310" s="47">
        <f t="shared" si="37"/>
        <v>220000</v>
      </c>
      <c r="I310" s="47">
        <f t="shared" si="37"/>
        <v>1680000</v>
      </c>
      <c r="J310" s="47">
        <f t="shared" si="37"/>
        <v>4600000</v>
      </c>
      <c r="K310" s="47">
        <f t="shared" si="37"/>
        <v>0</v>
      </c>
      <c r="L310" s="47">
        <f t="shared" si="37"/>
        <v>4600000</v>
      </c>
      <c r="M310" s="47">
        <f t="shared" si="37"/>
        <v>0</v>
      </c>
    </row>
    <row r="311" spans="1:13" s="21" customFormat="1" ht="11.25" customHeight="1">
      <c r="A311" s="112"/>
      <c r="B311" s="22" t="s">
        <v>3</v>
      </c>
      <c r="C311" s="23" t="s">
        <v>41</v>
      </c>
      <c r="D311" s="115"/>
      <c r="E311" s="115"/>
      <c r="F311" s="17" t="s">
        <v>143</v>
      </c>
      <c r="G311" s="33">
        <f>H311+I311+L311+M311</f>
        <v>2600612</v>
      </c>
      <c r="H311" s="33">
        <v>220000</v>
      </c>
      <c r="I311" s="33">
        <v>636852</v>
      </c>
      <c r="J311" s="33">
        <v>1743760</v>
      </c>
      <c r="K311" s="33">
        <v>0</v>
      </c>
      <c r="L311" s="33">
        <f>J311+K311</f>
        <v>1743760</v>
      </c>
      <c r="M311" s="33">
        <v>0</v>
      </c>
    </row>
    <row r="312" spans="1:13" s="21" customFormat="1" ht="11.25" customHeight="1">
      <c r="A312" s="112"/>
      <c r="B312" s="22"/>
      <c r="C312" s="24" t="s">
        <v>42</v>
      </c>
      <c r="D312" s="115"/>
      <c r="E312" s="115"/>
      <c r="F312" s="17" t="s">
        <v>71</v>
      </c>
      <c r="G312" s="109">
        <f>H312+I312+L312+M312</f>
        <v>3899388</v>
      </c>
      <c r="H312" s="109">
        <v>0</v>
      </c>
      <c r="I312" s="109">
        <v>1043148</v>
      </c>
      <c r="J312" s="109">
        <v>2856240</v>
      </c>
      <c r="K312" s="109">
        <v>0</v>
      </c>
      <c r="L312" s="109">
        <f>J312+K312</f>
        <v>2856240</v>
      </c>
      <c r="M312" s="109">
        <v>0</v>
      </c>
    </row>
    <row r="313" spans="1:13" s="21" customFormat="1" ht="11.25" customHeight="1">
      <c r="A313" s="112"/>
      <c r="B313" s="22" t="s">
        <v>4</v>
      </c>
      <c r="C313" s="23" t="s">
        <v>43</v>
      </c>
      <c r="D313" s="115"/>
      <c r="E313" s="115"/>
      <c r="F313" s="17" t="s">
        <v>81</v>
      </c>
      <c r="G313" s="109"/>
      <c r="H313" s="109"/>
      <c r="I313" s="109"/>
      <c r="J313" s="109"/>
      <c r="K313" s="109"/>
      <c r="L313" s="109"/>
      <c r="M313" s="109"/>
    </row>
    <row r="314" spans="1:13" s="21" customFormat="1" ht="11.25" customHeight="1">
      <c r="A314" s="112"/>
      <c r="B314" s="22"/>
      <c r="C314" s="24" t="s">
        <v>44</v>
      </c>
      <c r="D314" s="115"/>
      <c r="E314" s="115"/>
      <c r="F314" s="17" t="s">
        <v>74</v>
      </c>
      <c r="G314" s="33">
        <f>H314+I314+L314+M314</f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f>J314+K314</f>
        <v>0</v>
      </c>
      <c r="M314" s="33">
        <v>0</v>
      </c>
    </row>
    <row r="315" spans="1:13" s="21" customFormat="1" ht="11.25" customHeight="1">
      <c r="A315" s="112"/>
      <c r="B315" s="22" t="s">
        <v>5</v>
      </c>
      <c r="C315" s="23" t="s">
        <v>110</v>
      </c>
      <c r="D315" s="115"/>
      <c r="E315" s="115"/>
      <c r="F315" s="17" t="s">
        <v>75</v>
      </c>
      <c r="G315" s="109">
        <f>H315+I315+L315+M315</f>
        <v>0</v>
      </c>
      <c r="H315" s="109">
        <v>0</v>
      </c>
      <c r="I315" s="110">
        <v>0</v>
      </c>
      <c r="J315" s="109">
        <v>0</v>
      </c>
      <c r="K315" s="110">
        <v>0</v>
      </c>
      <c r="L315" s="110">
        <f>J315+K315</f>
        <v>0</v>
      </c>
      <c r="M315" s="109">
        <v>0</v>
      </c>
    </row>
    <row r="316" spans="1:13" s="21" customFormat="1" ht="11.25" customHeight="1">
      <c r="A316" s="112"/>
      <c r="B316" s="22"/>
      <c r="C316" s="23" t="s">
        <v>111</v>
      </c>
      <c r="D316" s="115"/>
      <c r="E316" s="115"/>
      <c r="F316" s="31" t="s">
        <v>82</v>
      </c>
      <c r="G316" s="109"/>
      <c r="H316" s="109"/>
      <c r="I316" s="110"/>
      <c r="J316" s="109"/>
      <c r="K316" s="110"/>
      <c r="L316" s="110"/>
      <c r="M316" s="109"/>
    </row>
    <row r="317" spans="1:13" s="21" customFormat="1" ht="3" customHeight="1">
      <c r="A317" s="113"/>
      <c r="B317" s="25"/>
      <c r="C317" s="26"/>
      <c r="D317" s="116"/>
      <c r="E317" s="116"/>
      <c r="F317" s="27"/>
      <c r="G317" s="28"/>
      <c r="H317" s="28"/>
      <c r="I317" s="40"/>
      <c r="J317" s="28"/>
      <c r="K317" s="28"/>
      <c r="L317" s="28"/>
      <c r="M317" s="28"/>
    </row>
    <row r="318" spans="1:13" s="21" customFormat="1" ht="3" customHeight="1">
      <c r="A318" s="111" t="s">
        <v>36</v>
      </c>
      <c r="B318" s="20"/>
      <c r="C318" s="34"/>
      <c r="D318" s="114">
        <v>600</v>
      </c>
      <c r="E318" s="114">
        <v>60015</v>
      </c>
      <c r="F318" s="38"/>
      <c r="G318" s="49"/>
      <c r="H318" s="49"/>
      <c r="I318" s="51"/>
      <c r="J318" s="49"/>
      <c r="K318" s="49"/>
      <c r="L318" s="49"/>
      <c r="M318" s="49"/>
    </row>
    <row r="319" spans="1:13" s="21" customFormat="1" ht="11.25" customHeight="1">
      <c r="A319" s="112"/>
      <c r="B319" s="22" t="s">
        <v>2</v>
      </c>
      <c r="C319" s="30" t="s">
        <v>40</v>
      </c>
      <c r="D319" s="115"/>
      <c r="E319" s="115"/>
      <c r="F319" s="46" t="s">
        <v>6</v>
      </c>
      <c r="G319" s="47">
        <f aca="true" t="shared" si="38" ref="G319:M319">SUM(G320:G325)</f>
        <v>71553886</v>
      </c>
      <c r="H319" s="47">
        <f t="shared" si="38"/>
        <v>1066000</v>
      </c>
      <c r="I319" s="47">
        <f t="shared" si="38"/>
        <v>2534000</v>
      </c>
      <c r="J319" s="47">
        <f t="shared" si="38"/>
        <v>30600000</v>
      </c>
      <c r="K319" s="47">
        <f t="shared" si="38"/>
        <v>37353886</v>
      </c>
      <c r="L319" s="47">
        <f t="shared" si="38"/>
        <v>67953886</v>
      </c>
      <c r="M319" s="47">
        <f t="shared" si="38"/>
        <v>0</v>
      </c>
    </row>
    <row r="320" spans="1:13" s="21" customFormat="1" ht="11.25" customHeight="1">
      <c r="A320" s="112"/>
      <c r="B320" s="22" t="s">
        <v>3</v>
      </c>
      <c r="C320" s="23" t="s">
        <v>41</v>
      </c>
      <c r="D320" s="115"/>
      <c r="E320" s="115"/>
      <c r="F320" s="17" t="s">
        <v>143</v>
      </c>
      <c r="G320" s="33">
        <f>H320+I320+L320+M320</f>
        <v>28242154</v>
      </c>
      <c r="H320" s="33">
        <v>665995</v>
      </c>
      <c r="I320" s="33">
        <v>1074143</v>
      </c>
      <c r="J320" s="33">
        <v>11934000</v>
      </c>
      <c r="K320" s="33">
        <v>14568016</v>
      </c>
      <c r="L320" s="33">
        <f>J320+K320</f>
        <v>26502016</v>
      </c>
      <c r="M320" s="33">
        <v>0</v>
      </c>
    </row>
    <row r="321" spans="1:13" s="21" customFormat="1" ht="11.25" customHeight="1">
      <c r="A321" s="112"/>
      <c r="B321" s="22"/>
      <c r="C321" s="24" t="s">
        <v>42</v>
      </c>
      <c r="D321" s="115"/>
      <c r="E321" s="115"/>
      <c r="F321" s="17" t="s">
        <v>71</v>
      </c>
      <c r="G321" s="109">
        <f>H321+I321+L321+M321</f>
        <v>42811732</v>
      </c>
      <c r="H321" s="109">
        <v>0</v>
      </c>
      <c r="I321" s="109">
        <v>1359862</v>
      </c>
      <c r="J321" s="109">
        <v>18666000</v>
      </c>
      <c r="K321" s="109">
        <v>22785870</v>
      </c>
      <c r="L321" s="109">
        <f>J321+K321</f>
        <v>41451870</v>
      </c>
      <c r="M321" s="109">
        <v>0</v>
      </c>
    </row>
    <row r="322" spans="1:13" s="21" customFormat="1" ht="11.25" customHeight="1">
      <c r="A322" s="112"/>
      <c r="B322" s="22" t="s">
        <v>4</v>
      </c>
      <c r="C322" s="23" t="s">
        <v>43</v>
      </c>
      <c r="D322" s="115"/>
      <c r="E322" s="115"/>
      <c r="F322" s="17" t="s">
        <v>81</v>
      </c>
      <c r="G322" s="109"/>
      <c r="H322" s="109"/>
      <c r="I322" s="109"/>
      <c r="J322" s="109"/>
      <c r="K322" s="109"/>
      <c r="L322" s="109"/>
      <c r="M322" s="109"/>
    </row>
    <row r="323" spans="1:13" s="21" customFormat="1" ht="11.25" customHeight="1">
      <c r="A323" s="112"/>
      <c r="B323" s="22"/>
      <c r="C323" s="24" t="s">
        <v>44</v>
      </c>
      <c r="D323" s="115"/>
      <c r="E323" s="115"/>
      <c r="F323" s="17" t="s">
        <v>74</v>
      </c>
      <c r="G323" s="33">
        <f>H323+I323+L323+M323</f>
        <v>500000</v>
      </c>
      <c r="H323" s="33">
        <v>400005</v>
      </c>
      <c r="I323" s="33">
        <v>99995</v>
      </c>
      <c r="J323" s="33">
        <v>0</v>
      </c>
      <c r="K323" s="33">
        <v>0</v>
      </c>
      <c r="L323" s="33">
        <f>J323+K323</f>
        <v>0</v>
      </c>
      <c r="M323" s="33">
        <v>0</v>
      </c>
    </row>
    <row r="324" spans="1:13" s="21" customFormat="1" ht="11.25" customHeight="1">
      <c r="A324" s="112"/>
      <c r="B324" s="22" t="s">
        <v>5</v>
      </c>
      <c r="C324" s="23" t="s">
        <v>108</v>
      </c>
      <c r="D324" s="115"/>
      <c r="E324" s="115"/>
      <c r="F324" s="17" t="s">
        <v>75</v>
      </c>
      <c r="G324" s="109">
        <f>H324+I324+L324+M324</f>
        <v>0</v>
      </c>
      <c r="H324" s="109">
        <v>0</v>
      </c>
      <c r="I324" s="110">
        <v>0</v>
      </c>
      <c r="J324" s="109">
        <v>0</v>
      </c>
      <c r="K324" s="110">
        <v>0</v>
      </c>
      <c r="L324" s="110">
        <f>J324+K324</f>
        <v>0</v>
      </c>
      <c r="M324" s="109">
        <v>0</v>
      </c>
    </row>
    <row r="325" spans="1:13" s="21" customFormat="1" ht="11.25" customHeight="1">
      <c r="A325" s="112"/>
      <c r="B325" s="22"/>
      <c r="C325" s="23" t="s">
        <v>109</v>
      </c>
      <c r="D325" s="115"/>
      <c r="E325" s="115"/>
      <c r="F325" s="31" t="s">
        <v>82</v>
      </c>
      <c r="G325" s="109"/>
      <c r="H325" s="109"/>
      <c r="I325" s="110"/>
      <c r="J325" s="109"/>
      <c r="K325" s="110"/>
      <c r="L325" s="110"/>
      <c r="M325" s="109"/>
    </row>
    <row r="326" spans="1:13" s="21" customFormat="1" ht="3" customHeight="1">
      <c r="A326" s="113"/>
      <c r="B326" s="25"/>
      <c r="C326" s="26"/>
      <c r="D326" s="116"/>
      <c r="E326" s="116"/>
      <c r="F326" s="27"/>
      <c r="G326" s="28"/>
      <c r="H326" s="28"/>
      <c r="I326" s="40"/>
      <c r="J326" s="28"/>
      <c r="K326" s="28"/>
      <c r="L326" s="28"/>
      <c r="M326" s="28"/>
    </row>
    <row r="327" spans="1:13" s="21" customFormat="1" ht="3" customHeight="1">
      <c r="A327" s="111" t="s">
        <v>37</v>
      </c>
      <c r="B327" s="20"/>
      <c r="C327" s="34"/>
      <c r="D327" s="114">
        <v>600</v>
      </c>
      <c r="E327" s="114">
        <v>60015</v>
      </c>
      <c r="F327" s="38"/>
      <c r="G327" s="49"/>
      <c r="H327" s="49"/>
      <c r="I327" s="51"/>
      <c r="J327" s="49"/>
      <c r="K327" s="49"/>
      <c r="L327" s="49"/>
      <c r="M327" s="49"/>
    </row>
    <row r="328" spans="1:13" s="21" customFormat="1" ht="11.25" customHeight="1">
      <c r="A328" s="112"/>
      <c r="B328" s="22" t="s">
        <v>2</v>
      </c>
      <c r="C328" s="30" t="s">
        <v>40</v>
      </c>
      <c r="D328" s="115"/>
      <c r="E328" s="115"/>
      <c r="F328" s="46" t="s">
        <v>6</v>
      </c>
      <c r="G328" s="47">
        <f aca="true" t="shared" si="39" ref="G328:M328">SUM(G329:G334)</f>
        <v>20096400</v>
      </c>
      <c r="H328" s="47">
        <f t="shared" si="39"/>
        <v>680000</v>
      </c>
      <c r="I328" s="47">
        <f t="shared" si="39"/>
        <v>7235000</v>
      </c>
      <c r="J328" s="47">
        <f t="shared" si="39"/>
        <v>12181400</v>
      </c>
      <c r="K328" s="47">
        <f t="shared" si="39"/>
        <v>0</v>
      </c>
      <c r="L328" s="47">
        <f t="shared" si="39"/>
        <v>12181400</v>
      </c>
      <c r="M328" s="47">
        <f t="shared" si="39"/>
        <v>0</v>
      </c>
    </row>
    <row r="329" spans="1:13" s="21" customFormat="1" ht="11.25" customHeight="1">
      <c r="A329" s="112"/>
      <c r="B329" s="22" t="s">
        <v>3</v>
      </c>
      <c r="C329" s="23" t="s">
        <v>41</v>
      </c>
      <c r="D329" s="115"/>
      <c r="E329" s="115"/>
      <c r="F329" s="17" t="s">
        <v>143</v>
      </c>
      <c r="G329" s="33">
        <f>H329+I329+L329+M329</f>
        <v>7721000</v>
      </c>
      <c r="H329" s="33">
        <v>280023</v>
      </c>
      <c r="I329" s="33">
        <v>1629505</v>
      </c>
      <c r="J329" s="33">
        <v>5811472</v>
      </c>
      <c r="K329" s="33">
        <v>0</v>
      </c>
      <c r="L329" s="33">
        <f>J329+K329</f>
        <v>5811472</v>
      </c>
      <c r="M329" s="33">
        <v>0</v>
      </c>
    </row>
    <row r="330" spans="1:13" s="21" customFormat="1" ht="11.25" customHeight="1">
      <c r="A330" s="112"/>
      <c r="B330" s="22"/>
      <c r="C330" s="24" t="s">
        <v>42</v>
      </c>
      <c r="D330" s="115"/>
      <c r="E330" s="115"/>
      <c r="F330" s="17" t="s">
        <v>71</v>
      </c>
      <c r="G330" s="109">
        <f>H330+I330+L330+M330</f>
        <v>11875400</v>
      </c>
      <c r="H330" s="109">
        <v>0</v>
      </c>
      <c r="I330" s="109">
        <v>5505472</v>
      </c>
      <c r="J330" s="109">
        <v>6369928</v>
      </c>
      <c r="K330" s="109">
        <v>0</v>
      </c>
      <c r="L330" s="109">
        <f>J330+K330</f>
        <v>6369928</v>
      </c>
      <c r="M330" s="109">
        <v>0</v>
      </c>
    </row>
    <row r="331" spans="1:13" s="21" customFormat="1" ht="11.25" customHeight="1">
      <c r="A331" s="112"/>
      <c r="B331" s="22" t="s">
        <v>4</v>
      </c>
      <c r="C331" s="23" t="s">
        <v>43</v>
      </c>
      <c r="D331" s="115"/>
      <c r="E331" s="115"/>
      <c r="F331" s="17" t="s">
        <v>81</v>
      </c>
      <c r="G331" s="109"/>
      <c r="H331" s="109"/>
      <c r="I331" s="109"/>
      <c r="J331" s="109"/>
      <c r="K331" s="109"/>
      <c r="L331" s="109"/>
      <c r="M331" s="109"/>
    </row>
    <row r="332" spans="1:13" s="21" customFormat="1" ht="11.25" customHeight="1">
      <c r="A332" s="112"/>
      <c r="B332" s="22"/>
      <c r="C332" s="24" t="s">
        <v>44</v>
      </c>
      <c r="D332" s="115"/>
      <c r="E332" s="115"/>
      <c r="F332" s="17" t="s">
        <v>74</v>
      </c>
      <c r="G332" s="33">
        <f>H332+I332+L332+M332</f>
        <v>500000</v>
      </c>
      <c r="H332" s="33">
        <v>399977</v>
      </c>
      <c r="I332" s="33">
        <v>100023</v>
      </c>
      <c r="J332" s="33">
        <v>0</v>
      </c>
      <c r="K332" s="33">
        <v>0</v>
      </c>
      <c r="L332" s="33">
        <f>J332+K332</f>
        <v>0</v>
      </c>
      <c r="M332" s="33">
        <v>0</v>
      </c>
    </row>
    <row r="333" spans="1:13" s="21" customFormat="1" ht="11.25" customHeight="1">
      <c r="A333" s="112"/>
      <c r="B333" s="22" t="s">
        <v>5</v>
      </c>
      <c r="C333" s="23" t="s">
        <v>87</v>
      </c>
      <c r="D333" s="115"/>
      <c r="E333" s="115"/>
      <c r="F333" s="17" t="s">
        <v>75</v>
      </c>
      <c r="G333" s="109">
        <f>H333+I333+L333+M333</f>
        <v>0</v>
      </c>
      <c r="H333" s="109">
        <v>0</v>
      </c>
      <c r="I333" s="110">
        <v>0</v>
      </c>
      <c r="J333" s="109">
        <v>0</v>
      </c>
      <c r="K333" s="110">
        <v>0</v>
      </c>
      <c r="L333" s="110">
        <f>J333+K333</f>
        <v>0</v>
      </c>
      <c r="M333" s="109">
        <v>0</v>
      </c>
    </row>
    <row r="334" spans="1:13" s="21" customFormat="1" ht="11.25" customHeight="1">
      <c r="A334" s="112"/>
      <c r="B334" s="22"/>
      <c r="C334" s="23" t="s">
        <v>112</v>
      </c>
      <c r="D334" s="115"/>
      <c r="E334" s="115"/>
      <c r="F334" s="31" t="s">
        <v>82</v>
      </c>
      <c r="G334" s="109"/>
      <c r="H334" s="109"/>
      <c r="I334" s="110"/>
      <c r="J334" s="109"/>
      <c r="K334" s="110"/>
      <c r="L334" s="110"/>
      <c r="M334" s="109"/>
    </row>
    <row r="335" spans="1:13" s="21" customFormat="1" ht="11.25" customHeight="1">
      <c r="A335" s="112"/>
      <c r="B335" s="22"/>
      <c r="C335" s="23" t="s">
        <v>113</v>
      </c>
      <c r="D335" s="115"/>
      <c r="E335" s="115"/>
      <c r="F335" s="31"/>
      <c r="G335" s="33"/>
      <c r="H335" s="33"/>
      <c r="I335" s="41"/>
      <c r="J335" s="33"/>
      <c r="K335" s="33"/>
      <c r="L335" s="33"/>
      <c r="M335" s="33"/>
    </row>
    <row r="336" spans="1:13" s="21" customFormat="1" ht="3" customHeight="1">
      <c r="A336" s="113"/>
      <c r="B336" s="25"/>
      <c r="C336" s="26"/>
      <c r="D336" s="116"/>
      <c r="E336" s="116"/>
      <c r="F336" s="27"/>
      <c r="G336" s="28"/>
      <c r="H336" s="28"/>
      <c r="I336" s="40"/>
      <c r="J336" s="28"/>
      <c r="K336" s="28"/>
      <c r="L336" s="28"/>
      <c r="M336" s="28"/>
    </row>
    <row r="337" spans="1:13" s="21" customFormat="1" ht="3" customHeight="1">
      <c r="A337" s="111" t="s">
        <v>38</v>
      </c>
      <c r="B337" s="20"/>
      <c r="C337" s="34"/>
      <c r="D337" s="114">
        <v>600</v>
      </c>
      <c r="E337" s="114">
        <v>60015</v>
      </c>
      <c r="F337" s="38"/>
      <c r="G337" s="49"/>
      <c r="H337" s="49"/>
      <c r="I337" s="51"/>
      <c r="J337" s="49"/>
      <c r="K337" s="49"/>
      <c r="L337" s="49"/>
      <c r="M337" s="49"/>
    </row>
    <row r="338" spans="1:13" s="21" customFormat="1" ht="11.25" customHeight="1">
      <c r="A338" s="112"/>
      <c r="B338" s="22" t="s">
        <v>2</v>
      </c>
      <c r="C338" s="30" t="s">
        <v>40</v>
      </c>
      <c r="D338" s="115"/>
      <c r="E338" s="115"/>
      <c r="F338" s="46" t="s">
        <v>6</v>
      </c>
      <c r="G338" s="47">
        <f aca="true" t="shared" si="40" ref="G338:M338">SUM(G339:G344)</f>
        <v>12551000</v>
      </c>
      <c r="H338" s="47">
        <f t="shared" si="40"/>
        <v>449953</v>
      </c>
      <c r="I338" s="47">
        <f t="shared" si="40"/>
        <v>12101047</v>
      </c>
      <c r="J338" s="47">
        <f t="shared" si="40"/>
        <v>0</v>
      </c>
      <c r="K338" s="47">
        <f t="shared" si="40"/>
        <v>0</v>
      </c>
      <c r="L338" s="47">
        <f t="shared" si="40"/>
        <v>0</v>
      </c>
      <c r="M338" s="47">
        <f t="shared" si="40"/>
        <v>0</v>
      </c>
    </row>
    <row r="339" spans="1:13" s="21" customFormat="1" ht="11.25" customHeight="1">
      <c r="A339" s="112"/>
      <c r="B339" s="22" t="s">
        <v>3</v>
      </c>
      <c r="C339" s="23" t="s">
        <v>41</v>
      </c>
      <c r="D339" s="115"/>
      <c r="E339" s="115"/>
      <c r="F339" s="17" t="s">
        <v>143</v>
      </c>
      <c r="G339" s="33">
        <f>H339+I339+L339+M339</f>
        <v>4666325</v>
      </c>
      <c r="H339" s="33">
        <v>158437</v>
      </c>
      <c r="I339" s="33">
        <v>4507888</v>
      </c>
      <c r="J339" s="33">
        <v>0</v>
      </c>
      <c r="K339" s="33">
        <v>0</v>
      </c>
      <c r="L339" s="33">
        <f>J339+K339</f>
        <v>0</v>
      </c>
      <c r="M339" s="33">
        <v>0</v>
      </c>
    </row>
    <row r="340" spans="1:13" s="21" customFormat="1" ht="11.25" customHeight="1">
      <c r="A340" s="112"/>
      <c r="B340" s="22"/>
      <c r="C340" s="24" t="s">
        <v>42</v>
      </c>
      <c r="D340" s="115"/>
      <c r="E340" s="115"/>
      <c r="F340" s="17" t="s">
        <v>71</v>
      </c>
      <c r="G340" s="109">
        <f>H340+I340+L340+M340</f>
        <v>7520280</v>
      </c>
      <c r="H340" s="109">
        <v>0</v>
      </c>
      <c r="I340" s="109">
        <v>7520280</v>
      </c>
      <c r="J340" s="109">
        <v>0</v>
      </c>
      <c r="K340" s="109">
        <v>0</v>
      </c>
      <c r="L340" s="109">
        <f>J340+K340</f>
        <v>0</v>
      </c>
      <c r="M340" s="109">
        <v>0</v>
      </c>
    </row>
    <row r="341" spans="1:13" s="21" customFormat="1" ht="11.25" customHeight="1">
      <c r="A341" s="112"/>
      <c r="B341" s="22" t="s">
        <v>4</v>
      </c>
      <c r="C341" s="23" t="s">
        <v>43</v>
      </c>
      <c r="D341" s="115"/>
      <c r="E341" s="115"/>
      <c r="F341" s="17" t="s">
        <v>81</v>
      </c>
      <c r="G341" s="109"/>
      <c r="H341" s="109"/>
      <c r="I341" s="109"/>
      <c r="J341" s="109"/>
      <c r="K341" s="109"/>
      <c r="L341" s="109"/>
      <c r="M341" s="109"/>
    </row>
    <row r="342" spans="1:13" s="21" customFormat="1" ht="11.25" customHeight="1">
      <c r="A342" s="112"/>
      <c r="B342" s="22"/>
      <c r="C342" s="24" t="s">
        <v>44</v>
      </c>
      <c r="D342" s="115"/>
      <c r="E342" s="115"/>
      <c r="F342" s="17" t="s">
        <v>74</v>
      </c>
      <c r="G342" s="33">
        <f>H342+I342+L342+M342</f>
        <v>364395</v>
      </c>
      <c r="H342" s="33">
        <v>291516</v>
      </c>
      <c r="I342" s="33">
        <v>72879</v>
      </c>
      <c r="J342" s="33">
        <v>0</v>
      </c>
      <c r="K342" s="33">
        <v>0</v>
      </c>
      <c r="L342" s="33">
        <f>J342+K342</f>
        <v>0</v>
      </c>
      <c r="M342" s="33">
        <v>0</v>
      </c>
    </row>
    <row r="343" spans="1:13" s="21" customFormat="1" ht="11.25" customHeight="1">
      <c r="A343" s="112"/>
      <c r="B343" s="22" t="s">
        <v>5</v>
      </c>
      <c r="C343" s="23" t="s">
        <v>87</v>
      </c>
      <c r="D343" s="115"/>
      <c r="E343" s="115"/>
      <c r="F343" s="17" t="s">
        <v>75</v>
      </c>
      <c r="G343" s="109">
        <f>H343+I343+L343+M343</f>
        <v>0</v>
      </c>
      <c r="H343" s="109">
        <v>0</v>
      </c>
      <c r="I343" s="110">
        <v>0</v>
      </c>
      <c r="J343" s="109">
        <v>0</v>
      </c>
      <c r="K343" s="110">
        <v>0</v>
      </c>
      <c r="L343" s="110">
        <f>J343+K343</f>
        <v>0</v>
      </c>
      <c r="M343" s="109">
        <v>0</v>
      </c>
    </row>
    <row r="344" spans="1:13" s="21" customFormat="1" ht="11.25" customHeight="1">
      <c r="A344" s="112"/>
      <c r="B344" s="22"/>
      <c r="C344" s="23" t="s">
        <v>114</v>
      </c>
      <c r="D344" s="115"/>
      <c r="E344" s="115"/>
      <c r="F344" s="31" t="s">
        <v>82</v>
      </c>
      <c r="G344" s="109"/>
      <c r="H344" s="109"/>
      <c r="I344" s="110"/>
      <c r="J344" s="109"/>
      <c r="K344" s="110"/>
      <c r="L344" s="110"/>
      <c r="M344" s="109"/>
    </row>
    <row r="345" spans="1:13" s="21" customFormat="1" ht="11.25" customHeight="1">
      <c r="A345" s="112"/>
      <c r="B345" s="22"/>
      <c r="C345" s="23" t="s">
        <v>113</v>
      </c>
      <c r="D345" s="115"/>
      <c r="E345" s="115"/>
      <c r="F345" s="31"/>
      <c r="G345" s="33"/>
      <c r="H345" s="33"/>
      <c r="I345" s="41"/>
      <c r="J345" s="33"/>
      <c r="K345" s="33"/>
      <c r="L345" s="33"/>
      <c r="M345" s="33"/>
    </row>
    <row r="346" spans="1:13" s="21" customFormat="1" ht="3" customHeight="1">
      <c r="A346" s="113"/>
      <c r="B346" s="25"/>
      <c r="C346" s="26"/>
      <c r="D346" s="116"/>
      <c r="E346" s="116"/>
      <c r="F346" s="27"/>
      <c r="G346" s="28"/>
      <c r="H346" s="28"/>
      <c r="I346" s="40"/>
      <c r="J346" s="28"/>
      <c r="K346" s="28"/>
      <c r="L346" s="28"/>
      <c r="M346" s="28"/>
    </row>
    <row r="347" spans="1:13" s="21" customFormat="1" ht="3" customHeight="1">
      <c r="A347" s="111" t="s">
        <v>55</v>
      </c>
      <c r="B347" s="20"/>
      <c r="C347" s="34"/>
      <c r="D347" s="132">
        <v>600</v>
      </c>
      <c r="E347" s="114">
        <v>60015</v>
      </c>
      <c r="F347" s="38"/>
      <c r="G347" s="49"/>
      <c r="H347" s="49"/>
      <c r="I347" s="51"/>
      <c r="J347" s="49"/>
      <c r="K347" s="49"/>
      <c r="L347" s="49"/>
      <c r="M347" s="49"/>
    </row>
    <row r="348" spans="1:13" s="21" customFormat="1" ht="11.25" customHeight="1">
      <c r="A348" s="112"/>
      <c r="B348" s="22" t="s">
        <v>2</v>
      </c>
      <c r="C348" s="30" t="s">
        <v>40</v>
      </c>
      <c r="D348" s="133"/>
      <c r="E348" s="115"/>
      <c r="F348" s="46" t="s">
        <v>6</v>
      </c>
      <c r="G348" s="47">
        <f aca="true" t="shared" si="41" ref="G348:M348">SUM(G349:G354)</f>
        <v>11160000</v>
      </c>
      <c r="H348" s="47">
        <f t="shared" si="41"/>
        <v>394200</v>
      </c>
      <c r="I348" s="47">
        <f t="shared" si="41"/>
        <v>4072000</v>
      </c>
      <c r="J348" s="47">
        <f t="shared" si="41"/>
        <v>6693800</v>
      </c>
      <c r="K348" s="47">
        <f t="shared" si="41"/>
        <v>0</v>
      </c>
      <c r="L348" s="47">
        <f t="shared" si="41"/>
        <v>6693800</v>
      </c>
      <c r="M348" s="47">
        <f t="shared" si="41"/>
        <v>0</v>
      </c>
    </row>
    <row r="349" spans="1:13" s="21" customFormat="1" ht="11.25" customHeight="1">
      <c r="A349" s="112"/>
      <c r="B349" s="22" t="s">
        <v>3</v>
      </c>
      <c r="C349" s="23" t="s">
        <v>104</v>
      </c>
      <c r="D349" s="133"/>
      <c r="E349" s="115"/>
      <c r="F349" s="17" t="s">
        <v>143</v>
      </c>
      <c r="G349" s="33">
        <f>H349+I349+L349+M349</f>
        <v>134200</v>
      </c>
      <c r="H349" s="33">
        <v>134200</v>
      </c>
      <c r="I349" s="33">
        <v>0</v>
      </c>
      <c r="J349" s="33">
        <v>0</v>
      </c>
      <c r="K349" s="33">
        <v>0</v>
      </c>
      <c r="L349" s="33">
        <f>J349+K349</f>
        <v>0</v>
      </c>
      <c r="M349" s="33">
        <v>0</v>
      </c>
    </row>
    <row r="350" spans="1:13" s="21" customFormat="1" ht="11.25" customHeight="1">
      <c r="A350" s="112"/>
      <c r="B350" s="22"/>
      <c r="C350" s="23" t="s">
        <v>105</v>
      </c>
      <c r="D350" s="133"/>
      <c r="E350" s="115"/>
      <c r="F350" s="17" t="s">
        <v>71</v>
      </c>
      <c r="G350" s="109">
        <f>H350+I350+L350+M350</f>
        <v>9435000</v>
      </c>
      <c r="H350" s="109">
        <v>0</v>
      </c>
      <c r="I350" s="109">
        <v>3543662</v>
      </c>
      <c r="J350" s="109">
        <v>5891338</v>
      </c>
      <c r="K350" s="109">
        <v>0</v>
      </c>
      <c r="L350" s="109">
        <f>J350+K350</f>
        <v>5891338</v>
      </c>
      <c r="M350" s="109">
        <v>0</v>
      </c>
    </row>
    <row r="351" spans="1:13" s="21" customFormat="1" ht="11.25" customHeight="1">
      <c r="A351" s="112"/>
      <c r="B351" s="22" t="s">
        <v>4</v>
      </c>
      <c r="C351" s="23" t="s">
        <v>106</v>
      </c>
      <c r="D351" s="133"/>
      <c r="E351" s="115"/>
      <c r="F351" s="17" t="s">
        <v>81</v>
      </c>
      <c r="G351" s="109"/>
      <c r="H351" s="109"/>
      <c r="I351" s="109"/>
      <c r="J351" s="109"/>
      <c r="K351" s="109"/>
      <c r="L351" s="109"/>
      <c r="M351" s="109"/>
    </row>
    <row r="352" spans="1:13" s="21" customFormat="1" ht="11.25" customHeight="1">
      <c r="A352" s="112"/>
      <c r="B352" s="22"/>
      <c r="C352" s="23" t="s">
        <v>107</v>
      </c>
      <c r="D352" s="133"/>
      <c r="E352" s="115"/>
      <c r="F352" s="17" t="s">
        <v>74</v>
      </c>
      <c r="G352" s="33">
        <f>H352+I352+L352+M352</f>
        <v>1590800</v>
      </c>
      <c r="H352" s="33">
        <v>260000</v>
      </c>
      <c r="I352" s="33">
        <v>528338</v>
      </c>
      <c r="J352" s="33">
        <v>802462</v>
      </c>
      <c r="K352" s="33">
        <v>0</v>
      </c>
      <c r="L352" s="33">
        <f>J352+K352</f>
        <v>802462</v>
      </c>
      <c r="M352" s="33">
        <v>0</v>
      </c>
    </row>
    <row r="353" spans="1:13" s="21" customFormat="1" ht="11.25" customHeight="1">
      <c r="A353" s="112"/>
      <c r="B353" s="22" t="s">
        <v>5</v>
      </c>
      <c r="C353" s="23" t="s">
        <v>115</v>
      </c>
      <c r="D353" s="133"/>
      <c r="E353" s="115"/>
      <c r="F353" s="17" t="s">
        <v>75</v>
      </c>
      <c r="G353" s="109">
        <f>H353+I353+L353+M353</f>
        <v>0</v>
      </c>
      <c r="H353" s="109">
        <v>0</v>
      </c>
      <c r="I353" s="110">
        <v>0</v>
      </c>
      <c r="J353" s="109">
        <v>0</v>
      </c>
      <c r="K353" s="110">
        <v>0</v>
      </c>
      <c r="L353" s="110">
        <f>J353+K353</f>
        <v>0</v>
      </c>
      <c r="M353" s="109">
        <v>0</v>
      </c>
    </row>
    <row r="354" spans="1:13" s="21" customFormat="1" ht="11.25" customHeight="1">
      <c r="A354" s="112"/>
      <c r="B354" s="22"/>
      <c r="C354" s="23" t="s">
        <v>116</v>
      </c>
      <c r="D354" s="133"/>
      <c r="E354" s="115"/>
      <c r="F354" s="31" t="s">
        <v>82</v>
      </c>
      <c r="G354" s="109"/>
      <c r="H354" s="109"/>
      <c r="I354" s="110"/>
      <c r="J354" s="109"/>
      <c r="K354" s="110"/>
      <c r="L354" s="110"/>
      <c r="M354" s="109"/>
    </row>
    <row r="355" spans="1:13" s="21" customFormat="1" ht="11.25" customHeight="1">
      <c r="A355" s="112"/>
      <c r="B355" s="22"/>
      <c r="C355" s="23" t="s">
        <v>117</v>
      </c>
      <c r="D355" s="133"/>
      <c r="E355" s="115"/>
      <c r="F355" s="31"/>
      <c r="G355" s="33"/>
      <c r="H355" s="33"/>
      <c r="I355" s="41"/>
      <c r="J355" s="33"/>
      <c r="K355" s="33"/>
      <c r="L355" s="33"/>
      <c r="M355" s="33"/>
    </row>
    <row r="356" spans="1:13" s="21" customFormat="1" ht="3" customHeight="1">
      <c r="A356" s="113"/>
      <c r="B356" s="25"/>
      <c r="C356" s="26"/>
      <c r="D356" s="134"/>
      <c r="E356" s="116"/>
      <c r="F356" s="27"/>
      <c r="G356" s="28"/>
      <c r="H356" s="28"/>
      <c r="I356" s="40"/>
      <c r="J356" s="28"/>
      <c r="K356" s="28"/>
      <c r="L356" s="28"/>
      <c r="M356" s="28"/>
    </row>
    <row r="357" spans="1:13" s="21" customFormat="1" ht="3" customHeight="1">
      <c r="A357" s="111" t="s">
        <v>56</v>
      </c>
      <c r="B357" s="20"/>
      <c r="C357" s="34"/>
      <c r="D357" s="114">
        <v>600</v>
      </c>
      <c r="E357" s="114">
        <v>60015</v>
      </c>
      <c r="F357" s="38"/>
      <c r="G357" s="49"/>
      <c r="H357" s="49"/>
      <c r="I357" s="51"/>
      <c r="J357" s="49"/>
      <c r="K357" s="49"/>
      <c r="L357" s="49"/>
      <c r="M357" s="49"/>
    </row>
    <row r="358" spans="1:13" s="21" customFormat="1" ht="11.25" customHeight="1">
      <c r="A358" s="112"/>
      <c r="B358" s="22" t="s">
        <v>2</v>
      </c>
      <c r="C358" s="30" t="s">
        <v>40</v>
      </c>
      <c r="D358" s="115"/>
      <c r="E358" s="115"/>
      <c r="F358" s="46" t="s">
        <v>6</v>
      </c>
      <c r="G358" s="47">
        <f aca="true" t="shared" si="42" ref="G358:M358">SUM(G359:G364)</f>
        <v>5910000</v>
      </c>
      <c r="H358" s="47">
        <f t="shared" si="42"/>
        <v>137000</v>
      </c>
      <c r="I358" s="47">
        <f t="shared" si="42"/>
        <v>4273000</v>
      </c>
      <c r="J358" s="47">
        <f t="shared" si="42"/>
        <v>1500000</v>
      </c>
      <c r="K358" s="47">
        <f t="shared" si="42"/>
        <v>0</v>
      </c>
      <c r="L358" s="47">
        <f t="shared" si="42"/>
        <v>1500000</v>
      </c>
      <c r="M358" s="47">
        <f t="shared" si="42"/>
        <v>0</v>
      </c>
    </row>
    <row r="359" spans="1:13" s="21" customFormat="1" ht="11.25" customHeight="1">
      <c r="A359" s="112"/>
      <c r="B359" s="22" t="s">
        <v>3</v>
      </c>
      <c r="C359" s="23" t="s">
        <v>104</v>
      </c>
      <c r="D359" s="115"/>
      <c r="E359" s="115"/>
      <c r="F359" s="17" t="s">
        <v>143</v>
      </c>
      <c r="G359" s="33">
        <f>H359+I359+L359+M359</f>
        <v>87000</v>
      </c>
      <c r="H359" s="33">
        <v>87000</v>
      </c>
      <c r="I359" s="33">
        <v>0</v>
      </c>
      <c r="J359" s="33">
        <v>0</v>
      </c>
      <c r="K359" s="33">
        <v>0</v>
      </c>
      <c r="L359" s="33">
        <f>J359+K359</f>
        <v>0</v>
      </c>
      <c r="M359" s="33">
        <v>0</v>
      </c>
    </row>
    <row r="360" spans="1:13" s="21" customFormat="1" ht="11.25" customHeight="1">
      <c r="A360" s="112"/>
      <c r="B360" s="22"/>
      <c r="C360" s="23" t="s">
        <v>105</v>
      </c>
      <c r="D360" s="115"/>
      <c r="E360" s="115"/>
      <c r="F360" s="17" t="s">
        <v>71</v>
      </c>
      <c r="G360" s="109">
        <f>H360+I360+L360+M360</f>
        <v>5023500</v>
      </c>
      <c r="H360" s="109">
        <v>0</v>
      </c>
      <c r="I360" s="109">
        <v>3718243</v>
      </c>
      <c r="J360" s="109">
        <v>1305257</v>
      </c>
      <c r="K360" s="109">
        <v>0</v>
      </c>
      <c r="L360" s="109">
        <f>J360+K360</f>
        <v>1305257</v>
      </c>
      <c r="M360" s="109">
        <v>0</v>
      </c>
    </row>
    <row r="361" spans="1:13" s="21" customFormat="1" ht="11.25" customHeight="1">
      <c r="A361" s="112"/>
      <c r="B361" s="22" t="s">
        <v>4</v>
      </c>
      <c r="C361" s="23" t="s">
        <v>106</v>
      </c>
      <c r="D361" s="115"/>
      <c r="E361" s="115"/>
      <c r="F361" s="17" t="s">
        <v>81</v>
      </c>
      <c r="G361" s="109"/>
      <c r="H361" s="109"/>
      <c r="I361" s="109"/>
      <c r="J361" s="109"/>
      <c r="K361" s="109"/>
      <c r="L361" s="109"/>
      <c r="M361" s="109"/>
    </row>
    <row r="362" spans="1:13" s="21" customFormat="1" ht="11.25" customHeight="1">
      <c r="A362" s="112"/>
      <c r="B362" s="22"/>
      <c r="C362" s="23" t="s">
        <v>107</v>
      </c>
      <c r="D362" s="115"/>
      <c r="E362" s="115"/>
      <c r="F362" s="17" t="s">
        <v>74</v>
      </c>
      <c r="G362" s="33">
        <f>H362+I362+L362+M362</f>
        <v>799500</v>
      </c>
      <c r="H362" s="33">
        <v>50000</v>
      </c>
      <c r="I362" s="33">
        <v>554757</v>
      </c>
      <c r="J362" s="33">
        <v>194743</v>
      </c>
      <c r="K362" s="33">
        <v>0</v>
      </c>
      <c r="L362" s="33">
        <f>J362+K362</f>
        <v>194743</v>
      </c>
      <c r="M362" s="33">
        <v>0</v>
      </c>
    </row>
    <row r="363" spans="1:13" s="21" customFormat="1" ht="11.25" customHeight="1">
      <c r="A363" s="112"/>
      <c r="B363" s="22" t="s">
        <v>5</v>
      </c>
      <c r="C363" s="23" t="s">
        <v>118</v>
      </c>
      <c r="D363" s="115"/>
      <c r="E363" s="115"/>
      <c r="F363" s="17" t="s">
        <v>75</v>
      </c>
      <c r="G363" s="109">
        <f>H363+I363+L363+M363</f>
        <v>0</v>
      </c>
      <c r="H363" s="109">
        <v>0</v>
      </c>
      <c r="I363" s="110">
        <v>0</v>
      </c>
      <c r="J363" s="109">
        <v>0</v>
      </c>
      <c r="K363" s="110">
        <v>0</v>
      </c>
      <c r="L363" s="110">
        <f>J363+K363</f>
        <v>0</v>
      </c>
      <c r="M363" s="109">
        <v>0</v>
      </c>
    </row>
    <row r="364" spans="1:13" s="21" customFormat="1" ht="11.25" customHeight="1">
      <c r="A364" s="112"/>
      <c r="B364" s="22"/>
      <c r="C364" s="23" t="s">
        <v>119</v>
      </c>
      <c r="D364" s="115"/>
      <c r="E364" s="115"/>
      <c r="F364" s="31" t="s">
        <v>82</v>
      </c>
      <c r="G364" s="109"/>
      <c r="H364" s="109"/>
      <c r="I364" s="110"/>
      <c r="J364" s="109"/>
      <c r="K364" s="110"/>
      <c r="L364" s="110"/>
      <c r="M364" s="109"/>
    </row>
    <row r="365" spans="1:13" s="21" customFormat="1" ht="11.25" customHeight="1">
      <c r="A365" s="112"/>
      <c r="B365" s="22"/>
      <c r="C365" s="23" t="s">
        <v>120</v>
      </c>
      <c r="D365" s="115"/>
      <c r="E365" s="115"/>
      <c r="F365" s="31"/>
      <c r="G365" s="33"/>
      <c r="H365" s="33"/>
      <c r="I365" s="57"/>
      <c r="J365" s="33"/>
      <c r="K365" s="57"/>
      <c r="L365" s="57"/>
      <c r="M365" s="33"/>
    </row>
    <row r="366" spans="1:13" s="21" customFormat="1" ht="11.25" customHeight="1">
      <c r="A366" s="112"/>
      <c r="B366" s="22"/>
      <c r="C366" s="23" t="s">
        <v>121</v>
      </c>
      <c r="D366" s="115"/>
      <c r="E366" s="115"/>
      <c r="F366" s="31"/>
      <c r="G366" s="33"/>
      <c r="H366" s="33"/>
      <c r="I366" s="41"/>
      <c r="J366" s="33"/>
      <c r="K366" s="33"/>
      <c r="L366" s="33"/>
      <c r="M366" s="33"/>
    </row>
    <row r="367" spans="1:13" s="21" customFormat="1" ht="3" customHeight="1">
      <c r="A367" s="113"/>
      <c r="B367" s="25"/>
      <c r="C367" s="26"/>
      <c r="D367" s="116"/>
      <c r="E367" s="116"/>
      <c r="F367" s="27"/>
      <c r="G367" s="28"/>
      <c r="H367" s="28"/>
      <c r="I367" s="40"/>
      <c r="J367" s="28"/>
      <c r="K367" s="28"/>
      <c r="L367" s="28"/>
      <c r="M367" s="28"/>
    </row>
    <row r="368" spans="1:13" s="21" customFormat="1" ht="3" customHeight="1">
      <c r="A368" s="111" t="s">
        <v>60</v>
      </c>
      <c r="B368" s="20"/>
      <c r="C368" s="34"/>
      <c r="D368" s="132">
        <v>600</v>
      </c>
      <c r="E368" s="114">
        <v>60016</v>
      </c>
      <c r="F368" s="38"/>
      <c r="G368" s="49"/>
      <c r="H368" s="49"/>
      <c r="I368" s="51"/>
      <c r="J368" s="49"/>
      <c r="K368" s="49"/>
      <c r="L368" s="49"/>
      <c r="M368" s="49"/>
    </row>
    <row r="369" spans="1:13" s="21" customFormat="1" ht="11.25" customHeight="1">
      <c r="A369" s="112"/>
      <c r="B369" s="22" t="s">
        <v>2</v>
      </c>
      <c r="C369" s="30" t="s">
        <v>46</v>
      </c>
      <c r="D369" s="133"/>
      <c r="E369" s="115"/>
      <c r="F369" s="46" t="s">
        <v>6</v>
      </c>
      <c r="G369" s="47">
        <f aca="true" t="shared" si="43" ref="G369:M369">SUM(G370:G375)</f>
        <v>6516883</v>
      </c>
      <c r="H369" s="47">
        <f t="shared" si="43"/>
        <v>220000</v>
      </c>
      <c r="I369" s="47">
        <f t="shared" si="43"/>
        <v>5609918</v>
      </c>
      <c r="J369" s="47">
        <f t="shared" si="43"/>
        <v>686965</v>
      </c>
      <c r="K369" s="47">
        <f t="shared" si="43"/>
        <v>0</v>
      </c>
      <c r="L369" s="47">
        <f t="shared" si="43"/>
        <v>686965</v>
      </c>
      <c r="M369" s="47">
        <f t="shared" si="43"/>
        <v>0</v>
      </c>
    </row>
    <row r="370" spans="1:13" s="21" customFormat="1" ht="11.25" customHeight="1">
      <c r="A370" s="112"/>
      <c r="B370" s="22" t="s">
        <v>3</v>
      </c>
      <c r="C370" s="23" t="s">
        <v>96</v>
      </c>
      <c r="D370" s="133"/>
      <c r="E370" s="115"/>
      <c r="F370" s="17" t="s">
        <v>143</v>
      </c>
      <c r="G370" s="33">
        <f>H370+I370+L370+M370</f>
        <v>50000</v>
      </c>
      <c r="H370" s="33">
        <v>50000</v>
      </c>
      <c r="I370" s="33">
        <v>0</v>
      </c>
      <c r="J370" s="33">
        <v>0</v>
      </c>
      <c r="K370" s="33">
        <v>0</v>
      </c>
      <c r="L370" s="33">
        <f>J370+K370</f>
        <v>0</v>
      </c>
      <c r="M370" s="33">
        <v>0</v>
      </c>
    </row>
    <row r="371" spans="1:13" s="21" customFormat="1" ht="11.25" customHeight="1">
      <c r="A371" s="112"/>
      <c r="B371" s="22" t="s">
        <v>4</v>
      </c>
      <c r="C371" s="23" t="s">
        <v>97</v>
      </c>
      <c r="D371" s="133"/>
      <c r="E371" s="115"/>
      <c r="F371" s="17" t="s">
        <v>71</v>
      </c>
      <c r="G371" s="109">
        <f>H371+I371+L371+M371</f>
        <v>5450318</v>
      </c>
      <c r="H371" s="109">
        <v>0</v>
      </c>
      <c r="I371" s="109">
        <v>4866398</v>
      </c>
      <c r="J371" s="109">
        <v>583920</v>
      </c>
      <c r="K371" s="109">
        <v>0</v>
      </c>
      <c r="L371" s="109">
        <f>J371+K371</f>
        <v>583920</v>
      </c>
      <c r="M371" s="109">
        <v>0</v>
      </c>
    </row>
    <row r="372" spans="1:13" s="21" customFormat="1" ht="11.25" customHeight="1">
      <c r="A372" s="112"/>
      <c r="B372" s="22" t="s">
        <v>5</v>
      </c>
      <c r="C372" s="23" t="s">
        <v>98</v>
      </c>
      <c r="D372" s="133"/>
      <c r="E372" s="115"/>
      <c r="F372" s="17" t="s">
        <v>81</v>
      </c>
      <c r="G372" s="109"/>
      <c r="H372" s="109"/>
      <c r="I372" s="109"/>
      <c r="J372" s="109"/>
      <c r="K372" s="109"/>
      <c r="L372" s="109"/>
      <c r="M372" s="109"/>
    </row>
    <row r="373" spans="1:13" s="21" customFormat="1" ht="11.25" customHeight="1">
      <c r="A373" s="112"/>
      <c r="B373" s="22"/>
      <c r="C373" s="23" t="s">
        <v>122</v>
      </c>
      <c r="D373" s="133"/>
      <c r="E373" s="115"/>
      <c r="F373" s="17" t="s">
        <v>74</v>
      </c>
      <c r="G373" s="33">
        <f>H373+I373+L373+M373</f>
        <v>1016565</v>
      </c>
      <c r="H373" s="33">
        <v>170000</v>
      </c>
      <c r="I373" s="33">
        <v>743520</v>
      </c>
      <c r="J373" s="33">
        <v>103045</v>
      </c>
      <c r="K373" s="33">
        <v>0</v>
      </c>
      <c r="L373" s="33">
        <f>J373+K373</f>
        <v>103045</v>
      </c>
      <c r="M373" s="33">
        <v>0</v>
      </c>
    </row>
    <row r="374" spans="1:13" s="21" customFormat="1" ht="11.25" customHeight="1">
      <c r="A374" s="112"/>
      <c r="B374" s="22"/>
      <c r="C374" s="23"/>
      <c r="D374" s="133"/>
      <c r="E374" s="115"/>
      <c r="F374" s="17" t="s">
        <v>75</v>
      </c>
      <c r="G374" s="109">
        <f>H374+I374+L374+M374</f>
        <v>0</v>
      </c>
      <c r="H374" s="109">
        <v>0</v>
      </c>
      <c r="I374" s="110">
        <v>0</v>
      </c>
      <c r="J374" s="109">
        <v>0</v>
      </c>
      <c r="K374" s="110">
        <v>0</v>
      </c>
      <c r="L374" s="110">
        <f>J374+K374</f>
        <v>0</v>
      </c>
      <c r="M374" s="109">
        <v>0</v>
      </c>
    </row>
    <row r="375" spans="1:13" s="21" customFormat="1" ht="11.25" customHeight="1">
      <c r="A375" s="112"/>
      <c r="B375" s="22"/>
      <c r="C375" s="23"/>
      <c r="D375" s="133"/>
      <c r="E375" s="115"/>
      <c r="F375" s="31" t="s">
        <v>82</v>
      </c>
      <c r="G375" s="109"/>
      <c r="H375" s="109"/>
      <c r="I375" s="110"/>
      <c r="J375" s="109"/>
      <c r="K375" s="110"/>
      <c r="L375" s="110"/>
      <c r="M375" s="109"/>
    </row>
    <row r="376" spans="1:13" s="21" customFormat="1" ht="3" customHeight="1">
      <c r="A376" s="113"/>
      <c r="B376" s="25"/>
      <c r="C376" s="26"/>
      <c r="D376" s="134"/>
      <c r="E376" s="116"/>
      <c r="F376" s="27"/>
      <c r="G376" s="28"/>
      <c r="H376" s="28"/>
      <c r="I376" s="40"/>
      <c r="J376" s="28"/>
      <c r="K376" s="28"/>
      <c r="L376" s="28"/>
      <c r="M376" s="28"/>
    </row>
    <row r="377" spans="1:13" s="21" customFormat="1" ht="3" customHeight="1">
      <c r="A377" s="111" t="s">
        <v>61</v>
      </c>
      <c r="B377" s="20"/>
      <c r="C377" s="34"/>
      <c r="D377" s="114">
        <v>600</v>
      </c>
      <c r="E377" s="114">
        <v>60016</v>
      </c>
      <c r="F377" s="38"/>
      <c r="G377" s="49"/>
      <c r="H377" s="49"/>
      <c r="I377" s="51"/>
      <c r="J377" s="49"/>
      <c r="K377" s="49"/>
      <c r="L377" s="49"/>
      <c r="M377" s="49"/>
    </row>
    <row r="378" spans="1:13" s="21" customFormat="1" ht="11.25" customHeight="1">
      <c r="A378" s="112"/>
      <c r="B378" s="22" t="s">
        <v>2</v>
      </c>
      <c r="C378" s="30" t="s">
        <v>40</v>
      </c>
      <c r="D378" s="115"/>
      <c r="E378" s="115"/>
      <c r="F378" s="46" t="s">
        <v>6</v>
      </c>
      <c r="G378" s="47">
        <f aca="true" t="shared" si="44" ref="G378:M378">SUM(G379:G384)</f>
        <v>4250000</v>
      </c>
      <c r="H378" s="47">
        <f t="shared" si="44"/>
        <v>85000</v>
      </c>
      <c r="I378" s="47">
        <f t="shared" si="44"/>
        <v>2650000</v>
      </c>
      <c r="J378" s="47">
        <f t="shared" si="44"/>
        <v>1515000</v>
      </c>
      <c r="K378" s="47">
        <f t="shared" si="44"/>
        <v>0</v>
      </c>
      <c r="L378" s="47">
        <f t="shared" si="44"/>
        <v>1515000</v>
      </c>
      <c r="M378" s="47">
        <f t="shared" si="44"/>
        <v>0</v>
      </c>
    </row>
    <row r="379" spans="1:13" s="21" customFormat="1" ht="11.25" customHeight="1">
      <c r="A379" s="112"/>
      <c r="B379" s="22" t="s">
        <v>3</v>
      </c>
      <c r="C379" s="23" t="s">
        <v>104</v>
      </c>
      <c r="D379" s="115"/>
      <c r="E379" s="115"/>
      <c r="F379" s="17" t="s">
        <v>143</v>
      </c>
      <c r="G379" s="33">
        <f>H379+I379+L379+M379</f>
        <v>20000</v>
      </c>
      <c r="H379" s="33">
        <v>20000</v>
      </c>
      <c r="I379" s="33">
        <v>0</v>
      </c>
      <c r="J379" s="33">
        <v>0</v>
      </c>
      <c r="K379" s="33">
        <v>0</v>
      </c>
      <c r="L379" s="33">
        <f>J379+K379</f>
        <v>0</v>
      </c>
      <c r="M379" s="33">
        <v>0</v>
      </c>
    </row>
    <row r="380" spans="1:13" s="21" customFormat="1" ht="11.25" customHeight="1">
      <c r="A380" s="112"/>
      <c r="B380" s="22"/>
      <c r="C380" s="23" t="s">
        <v>105</v>
      </c>
      <c r="D380" s="115"/>
      <c r="E380" s="115"/>
      <c r="F380" s="17" t="s">
        <v>71</v>
      </c>
      <c r="G380" s="109">
        <f>H380+I380+L380+M380</f>
        <v>3612500</v>
      </c>
      <c r="H380" s="109">
        <v>0</v>
      </c>
      <c r="I380" s="109">
        <v>2297500</v>
      </c>
      <c r="J380" s="109">
        <v>1315000</v>
      </c>
      <c r="K380" s="109">
        <v>0</v>
      </c>
      <c r="L380" s="109">
        <f>J380+K380</f>
        <v>1315000</v>
      </c>
      <c r="M380" s="109">
        <v>0</v>
      </c>
    </row>
    <row r="381" spans="1:13" s="21" customFormat="1" ht="11.25" customHeight="1">
      <c r="A381" s="112"/>
      <c r="B381" s="22" t="s">
        <v>4</v>
      </c>
      <c r="C381" s="23" t="s">
        <v>106</v>
      </c>
      <c r="D381" s="115"/>
      <c r="E381" s="115"/>
      <c r="F381" s="17" t="s">
        <v>81</v>
      </c>
      <c r="G381" s="109"/>
      <c r="H381" s="109"/>
      <c r="I381" s="109"/>
      <c r="J381" s="109"/>
      <c r="K381" s="109"/>
      <c r="L381" s="109"/>
      <c r="M381" s="109"/>
    </row>
    <row r="382" spans="1:13" s="21" customFormat="1" ht="11.25" customHeight="1">
      <c r="A382" s="112"/>
      <c r="B382" s="22"/>
      <c r="C382" s="23" t="s">
        <v>107</v>
      </c>
      <c r="D382" s="115"/>
      <c r="E382" s="115"/>
      <c r="F382" s="17" t="s">
        <v>74</v>
      </c>
      <c r="G382" s="33">
        <f>H382+I382+L382+M382</f>
        <v>617500</v>
      </c>
      <c r="H382" s="33">
        <v>65000</v>
      </c>
      <c r="I382" s="33">
        <v>352500</v>
      </c>
      <c r="J382" s="33">
        <v>200000</v>
      </c>
      <c r="K382" s="33">
        <v>0</v>
      </c>
      <c r="L382" s="33">
        <f>J382+K382</f>
        <v>200000</v>
      </c>
      <c r="M382" s="33">
        <v>0</v>
      </c>
    </row>
    <row r="383" spans="1:13" s="21" customFormat="1" ht="11.25" customHeight="1">
      <c r="A383" s="112"/>
      <c r="B383" s="22" t="s">
        <v>5</v>
      </c>
      <c r="C383" s="23" t="s">
        <v>123</v>
      </c>
      <c r="D383" s="115"/>
      <c r="E383" s="115"/>
      <c r="F383" s="17" t="s">
        <v>75</v>
      </c>
      <c r="G383" s="109">
        <f>H383+I383+L383+M383</f>
        <v>0</v>
      </c>
      <c r="H383" s="109">
        <v>0</v>
      </c>
      <c r="I383" s="110">
        <v>0</v>
      </c>
      <c r="J383" s="109">
        <v>0</v>
      </c>
      <c r="K383" s="110">
        <v>0</v>
      </c>
      <c r="L383" s="110">
        <f>J383+K383</f>
        <v>0</v>
      </c>
      <c r="M383" s="109">
        <v>0</v>
      </c>
    </row>
    <row r="384" spans="1:13" s="21" customFormat="1" ht="11.25" customHeight="1">
      <c r="A384" s="112"/>
      <c r="B384" s="22"/>
      <c r="C384" s="23" t="s">
        <v>124</v>
      </c>
      <c r="D384" s="115"/>
      <c r="E384" s="115"/>
      <c r="F384" s="31" t="s">
        <v>82</v>
      </c>
      <c r="G384" s="109"/>
      <c r="H384" s="109"/>
      <c r="I384" s="110"/>
      <c r="J384" s="109"/>
      <c r="K384" s="110"/>
      <c r="L384" s="110"/>
      <c r="M384" s="109"/>
    </row>
    <row r="385" spans="1:13" s="21" customFormat="1" ht="3" customHeight="1">
      <c r="A385" s="113"/>
      <c r="B385" s="25"/>
      <c r="C385" s="26"/>
      <c r="D385" s="116"/>
      <c r="E385" s="116"/>
      <c r="F385" s="27"/>
      <c r="G385" s="28"/>
      <c r="H385" s="28"/>
      <c r="I385" s="40"/>
      <c r="J385" s="28"/>
      <c r="K385" s="28"/>
      <c r="L385" s="28"/>
      <c r="M385" s="28"/>
    </row>
    <row r="386" spans="1:13" s="21" customFormat="1" ht="3" customHeight="1">
      <c r="A386" s="111" t="s">
        <v>62</v>
      </c>
      <c r="B386" s="20"/>
      <c r="C386" s="34"/>
      <c r="D386" s="114">
        <v>600</v>
      </c>
      <c r="E386" s="114">
        <v>60016</v>
      </c>
      <c r="F386" s="38"/>
      <c r="G386" s="49"/>
      <c r="H386" s="49"/>
      <c r="I386" s="51"/>
      <c r="J386" s="49"/>
      <c r="K386" s="49"/>
      <c r="L386" s="49"/>
      <c r="M386" s="49"/>
    </row>
    <row r="387" spans="1:13" s="21" customFormat="1" ht="11.25" customHeight="1">
      <c r="A387" s="112"/>
      <c r="B387" s="22" t="s">
        <v>2</v>
      </c>
      <c r="C387" s="30" t="s">
        <v>40</v>
      </c>
      <c r="D387" s="115"/>
      <c r="E387" s="115"/>
      <c r="F387" s="46" t="s">
        <v>6</v>
      </c>
      <c r="G387" s="47">
        <f aca="true" t="shared" si="45" ref="G387:M387">SUM(G388:G393)</f>
        <v>5575607</v>
      </c>
      <c r="H387" s="47">
        <f t="shared" si="45"/>
        <v>4588000</v>
      </c>
      <c r="I387" s="47">
        <f t="shared" si="45"/>
        <v>987607</v>
      </c>
      <c r="J387" s="47">
        <f t="shared" si="45"/>
        <v>0</v>
      </c>
      <c r="K387" s="47">
        <f t="shared" si="45"/>
        <v>0</v>
      </c>
      <c r="L387" s="47">
        <f t="shared" si="45"/>
        <v>0</v>
      </c>
      <c r="M387" s="47">
        <f t="shared" si="45"/>
        <v>0</v>
      </c>
    </row>
    <row r="388" spans="1:13" s="21" customFormat="1" ht="11.25" customHeight="1">
      <c r="A388" s="112"/>
      <c r="B388" s="22" t="s">
        <v>3</v>
      </c>
      <c r="C388" s="23" t="s">
        <v>41</v>
      </c>
      <c r="D388" s="115"/>
      <c r="E388" s="115"/>
      <c r="F388" s="17" t="s">
        <v>143</v>
      </c>
      <c r="G388" s="33">
        <f>H388+I388+L388+M388</f>
        <v>1393903</v>
      </c>
      <c r="H388" s="33">
        <v>1044290</v>
      </c>
      <c r="I388" s="33">
        <v>349613</v>
      </c>
      <c r="J388" s="33">
        <v>0</v>
      </c>
      <c r="K388" s="33">
        <v>0</v>
      </c>
      <c r="L388" s="33">
        <f>J388+K388</f>
        <v>0</v>
      </c>
      <c r="M388" s="33">
        <v>0</v>
      </c>
    </row>
    <row r="389" spans="1:13" s="21" customFormat="1" ht="11.25" customHeight="1">
      <c r="A389" s="112"/>
      <c r="B389" s="22"/>
      <c r="C389" s="24" t="s">
        <v>42</v>
      </c>
      <c r="D389" s="115"/>
      <c r="E389" s="115"/>
      <c r="F389" s="17" t="s">
        <v>71</v>
      </c>
      <c r="G389" s="109">
        <f>H389+I389+L389+M389</f>
        <v>3345364</v>
      </c>
      <c r="H389" s="109">
        <v>2820945</v>
      </c>
      <c r="I389" s="109">
        <v>524419</v>
      </c>
      <c r="J389" s="109">
        <v>0</v>
      </c>
      <c r="K389" s="109">
        <v>0</v>
      </c>
      <c r="L389" s="109">
        <f>J389+K389</f>
        <v>0</v>
      </c>
      <c r="M389" s="109">
        <v>0</v>
      </c>
    </row>
    <row r="390" spans="1:13" s="21" customFormat="1" ht="11.25" customHeight="1">
      <c r="A390" s="112"/>
      <c r="B390" s="22" t="s">
        <v>4</v>
      </c>
      <c r="C390" s="23" t="s">
        <v>43</v>
      </c>
      <c r="D390" s="115"/>
      <c r="E390" s="115"/>
      <c r="F390" s="17" t="s">
        <v>81</v>
      </c>
      <c r="G390" s="109"/>
      <c r="H390" s="109"/>
      <c r="I390" s="109"/>
      <c r="J390" s="109"/>
      <c r="K390" s="109"/>
      <c r="L390" s="109"/>
      <c r="M390" s="109"/>
    </row>
    <row r="391" spans="1:13" s="21" customFormat="1" ht="11.25" customHeight="1">
      <c r="A391" s="112"/>
      <c r="B391" s="22"/>
      <c r="C391" s="24" t="s">
        <v>44</v>
      </c>
      <c r="D391" s="115"/>
      <c r="E391" s="115"/>
      <c r="F391" s="17" t="s">
        <v>74</v>
      </c>
      <c r="G391" s="33">
        <f>H391+I391+L391+M391</f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f>J391+K391</f>
        <v>0</v>
      </c>
      <c r="M391" s="33">
        <v>0</v>
      </c>
    </row>
    <row r="392" spans="1:13" s="21" customFormat="1" ht="11.25" customHeight="1">
      <c r="A392" s="112"/>
      <c r="B392" s="22" t="s">
        <v>5</v>
      </c>
      <c r="C392" s="23" t="s">
        <v>64</v>
      </c>
      <c r="D392" s="115"/>
      <c r="E392" s="115"/>
      <c r="F392" s="17" t="s">
        <v>75</v>
      </c>
      <c r="G392" s="109">
        <f>H392+I392+L392+M392</f>
        <v>836340</v>
      </c>
      <c r="H392" s="110">
        <v>722765</v>
      </c>
      <c r="I392" s="109">
        <v>113575</v>
      </c>
      <c r="J392" s="109">
        <v>0</v>
      </c>
      <c r="K392" s="110">
        <v>0</v>
      </c>
      <c r="L392" s="110">
        <f>J392+K392</f>
        <v>0</v>
      </c>
      <c r="M392" s="109">
        <v>0</v>
      </c>
    </row>
    <row r="393" spans="1:13" s="21" customFormat="1" ht="11.25" customHeight="1">
      <c r="A393" s="112"/>
      <c r="B393" s="22"/>
      <c r="C393" s="23" t="s">
        <v>65</v>
      </c>
      <c r="D393" s="115"/>
      <c r="E393" s="115"/>
      <c r="F393" s="31" t="s">
        <v>82</v>
      </c>
      <c r="G393" s="109"/>
      <c r="H393" s="110"/>
      <c r="I393" s="109"/>
      <c r="J393" s="109"/>
      <c r="K393" s="110"/>
      <c r="L393" s="110"/>
      <c r="M393" s="109"/>
    </row>
    <row r="394" spans="1:13" s="21" customFormat="1" ht="11.25" customHeight="1">
      <c r="A394" s="112"/>
      <c r="B394" s="22"/>
      <c r="C394" s="23" t="s">
        <v>66</v>
      </c>
      <c r="D394" s="115"/>
      <c r="E394" s="115"/>
      <c r="F394" s="31"/>
      <c r="G394" s="33"/>
      <c r="H394" s="33"/>
      <c r="I394" s="41"/>
      <c r="J394" s="33"/>
      <c r="K394" s="33"/>
      <c r="L394" s="33"/>
      <c r="M394" s="33"/>
    </row>
    <row r="395" spans="1:13" s="21" customFormat="1" ht="3" customHeight="1">
      <c r="A395" s="113"/>
      <c r="B395" s="25"/>
      <c r="C395" s="26"/>
      <c r="D395" s="116"/>
      <c r="E395" s="116"/>
      <c r="F395" s="27"/>
      <c r="G395" s="28"/>
      <c r="H395" s="28"/>
      <c r="I395" s="40"/>
      <c r="J395" s="28"/>
      <c r="K395" s="28"/>
      <c r="L395" s="28"/>
      <c r="M395" s="28"/>
    </row>
    <row r="396" spans="1:13" s="21" customFormat="1" ht="3" customHeight="1">
      <c r="A396" s="111" t="s">
        <v>63</v>
      </c>
      <c r="B396" s="20"/>
      <c r="C396" s="34"/>
      <c r="D396" s="132">
        <v>710</v>
      </c>
      <c r="E396" s="132">
        <v>71095</v>
      </c>
      <c r="F396" s="20"/>
      <c r="G396" s="49"/>
      <c r="H396" s="49"/>
      <c r="I396" s="51"/>
      <c r="J396" s="49"/>
      <c r="K396" s="49"/>
      <c r="L396" s="49"/>
      <c r="M396" s="49"/>
    </row>
    <row r="397" spans="1:13" s="21" customFormat="1" ht="11.25" customHeight="1">
      <c r="A397" s="112"/>
      <c r="B397" s="29" t="s">
        <v>2</v>
      </c>
      <c r="C397" s="30" t="s">
        <v>46</v>
      </c>
      <c r="D397" s="133"/>
      <c r="E397" s="133"/>
      <c r="F397" s="52" t="s">
        <v>6</v>
      </c>
      <c r="G397" s="47">
        <f aca="true" t="shared" si="46" ref="G397:M397">SUM(G398:G403)</f>
        <v>74472796</v>
      </c>
      <c r="H397" s="47">
        <f t="shared" si="46"/>
        <v>2742216</v>
      </c>
      <c r="I397" s="47">
        <f t="shared" si="46"/>
        <v>20000000</v>
      </c>
      <c r="J397" s="47">
        <f t="shared" si="46"/>
        <v>28664000</v>
      </c>
      <c r="K397" s="47">
        <f t="shared" si="46"/>
        <v>23066580</v>
      </c>
      <c r="L397" s="47">
        <f t="shared" si="46"/>
        <v>51730580</v>
      </c>
      <c r="M397" s="47">
        <f t="shared" si="46"/>
        <v>0</v>
      </c>
    </row>
    <row r="398" spans="1:13" s="21" customFormat="1" ht="11.25" customHeight="1">
      <c r="A398" s="112"/>
      <c r="B398" s="29" t="s">
        <v>3</v>
      </c>
      <c r="C398" s="30" t="s">
        <v>47</v>
      </c>
      <c r="D398" s="133"/>
      <c r="E398" s="133"/>
      <c r="F398" s="17" t="s">
        <v>143</v>
      </c>
      <c r="G398" s="33">
        <f>H398+I398+L398+M398</f>
        <v>13059158</v>
      </c>
      <c r="H398" s="33">
        <v>59158</v>
      </c>
      <c r="I398" s="33">
        <v>0</v>
      </c>
      <c r="J398" s="33">
        <v>8664000</v>
      </c>
      <c r="K398" s="33">
        <v>4336000</v>
      </c>
      <c r="L398" s="33">
        <f>J398+K398</f>
        <v>13000000</v>
      </c>
      <c r="M398" s="33">
        <v>0</v>
      </c>
    </row>
    <row r="399" spans="1:13" s="21" customFormat="1" ht="11.25" customHeight="1">
      <c r="A399" s="112"/>
      <c r="B399" s="29" t="s">
        <v>4</v>
      </c>
      <c r="C399" s="30" t="s">
        <v>48</v>
      </c>
      <c r="D399" s="133"/>
      <c r="E399" s="133"/>
      <c r="F399" s="17" t="s">
        <v>71</v>
      </c>
      <c r="G399" s="109">
        <f>H399+I399+L399+M399</f>
        <v>52251877</v>
      </c>
      <c r="H399" s="109">
        <v>0</v>
      </c>
      <c r="I399" s="109">
        <v>17000000</v>
      </c>
      <c r="J399" s="109">
        <v>17000000</v>
      </c>
      <c r="K399" s="109">
        <v>18251877</v>
      </c>
      <c r="L399" s="109">
        <f>J399+K399</f>
        <v>35251877</v>
      </c>
      <c r="M399" s="109">
        <v>0</v>
      </c>
    </row>
    <row r="400" spans="1:13" s="21" customFormat="1" ht="11.25" customHeight="1">
      <c r="A400" s="112"/>
      <c r="B400" s="29" t="s">
        <v>5</v>
      </c>
      <c r="C400" s="30" t="s">
        <v>83</v>
      </c>
      <c r="D400" s="133"/>
      <c r="E400" s="133"/>
      <c r="F400" s="17" t="s">
        <v>81</v>
      </c>
      <c r="G400" s="109"/>
      <c r="H400" s="109"/>
      <c r="I400" s="109"/>
      <c r="J400" s="109"/>
      <c r="K400" s="109"/>
      <c r="L400" s="109"/>
      <c r="M400" s="109"/>
    </row>
    <row r="401" spans="1:13" s="21" customFormat="1" ht="11.25" customHeight="1">
      <c r="A401" s="112"/>
      <c r="B401" s="29"/>
      <c r="C401" s="30"/>
      <c r="D401" s="133"/>
      <c r="E401" s="133"/>
      <c r="F401" s="17" t="s">
        <v>74</v>
      </c>
      <c r="G401" s="33">
        <f>H401+I401+L401+M401</f>
        <v>9161761</v>
      </c>
      <c r="H401" s="33">
        <v>2683058</v>
      </c>
      <c r="I401" s="33">
        <v>3000000</v>
      </c>
      <c r="J401" s="33">
        <v>3000000</v>
      </c>
      <c r="K401" s="33">
        <v>478703</v>
      </c>
      <c r="L401" s="33">
        <f>J401+K401</f>
        <v>3478703</v>
      </c>
      <c r="M401" s="33">
        <v>0</v>
      </c>
    </row>
    <row r="402" spans="1:13" s="21" customFormat="1" ht="11.25" customHeight="1">
      <c r="A402" s="112"/>
      <c r="B402" s="29"/>
      <c r="C402" s="30"/>
      <c r="D402" s="133"/>
      <c r="E402" s="133"/>
      <c r="F402" s="17" t="s">
        <v>75</v>
      </c>
      <c r="G402" s="109">
        <f>H402+I402+L402+M402</f>
        <v>0</v>
      </c>
      <c r="H402" s="109">
        <v>0</v>
      </c>
      <c r="I402" s="110">
        <v>0</v>
      </c>
      <c r="J402" s="109">
        <v>0</v>
      </c>
      <c r="K402" s="110">
        <v>0</v>
      </c>
      <c r="L402" s="110">
        <f>J402+K402</f>
        <v>0</v>
      </c>
      <c r="M402" s="109">
        <v>0</v>
      </c>
    </row>
    <row r="403" spans="1:13" s="21" customFormat="1" ht="11.25" customHeight="1">
      <c r="A403" s="112"/>
      <c r="B403" s="29"/>
      <c r="C403" s="30"/>
      <c r="D403" s="133"/>
      <c r="E403" s="133"/>
      <c r="F403" s="31" t="s">
        <v>82</v>
      </c>
      <c r="G403" s="109"/>
      <c r="H403" s="109"/>
      <c r="I403" s="110"/>
      <c r="J403" s="109"/>
      <c r="K403" s="110"/>
      <c r="L403" s="110"/>
      <c r="M403" s="109"/>
    </row>
    <row r="404" spans="1:13" s="21" customFormat="1" ht="3" customHeight="1">
      <c r="A404" s="113"/>
      <c r="B404" s="25"/>
      <c r="C404" s="35"/>
      <c r="D404" s="134"/>
      <c r="E404" s="134"/>
      <c r="F404" s="32"/>
      <c r="G404" s="28"/>
      <c r="H404" s="39"/>
      <c r="I404" s="40"/>
      <c r="J404" s="28"/>
      <c r="K404" s="28"/>
      <c r="L404" s="28"/>
      <c r="M404" s="28"/>
    </row>
    <row r="405" spans="1:13" s="21" customFormat="1" ht="3" customHeight="1">
      <c r="A405" s="111" t="s">
        <v>131</v>
      </c>
      <c r="B405" s="20"/>
      <c r="C405" s="55"/>
      <c r="D405" s="132">
        <v>710</v>
      </c>
      <c r="E405" s="132">
        <v>71095</v>
      </c>
      <c r="F405" s="37"/>
      <c r="G405" s="49"/>
      <c r="H405" s="50"/>
      <c r="I405" s="51"/>
      <c r="J405" s="49"/>
      <c r="K405" s="49"/>
      <c r="L405" s="49"/>
      <c r="M405" s="49"/>
    </row>
    <row r="406" spans="1:13" s="21" customFormat="1" ht="11.25" customHeight="1">
      <c r="A406" s="112"/>
      <c r="B406" s="29" t="s">
        <v>2</v>
      </c>
      <c r="C406" s="30" t="s">
        <v>40</v>
      </c>
      <c r="D406" s="133"/>
      <c r="E406" s="133"/>
      <c r="F406" s="52" t="s">
        <v>6</v>
      </c>
      <c r="G406" s="47">
        <f aca="true" t="shared" si="47" ref="G406:M406">SUM(G407:G412)</f>
        <v>19921772</v>
      </c>
      <c r="H406" s="47">
        <f t="shared" si="47"/>
        <v>7321772</v>
      </c>
      <c r="I406" s="47">
        <f t="shared" si="47"/>
        <v>12600000</v>
      </c>
      <c r="J406" s="47">
        <f t="shared" si="47"/>
        <v>0</v>
      </c>
      <c r="K406" s="47">
        <f t="shared" si="47"/>
        <v>0</v>
      </c>
      <c r="L406" s="47">
        <f t="shared" si="47"/>
        <v>0</v>
      </c>
      <c r="M406" s="47">
        <f t="shared" si="47"/>
        <v>0</v>
      </c>
    </row>
    <row r="407" spans="1:13" s="21" customFormat="1" ht="11.25" customHeight="1">
      <c r="A407" s="112"/>
      <c r="B407" s="29" t="s">
        <v>3</v>
      </c>
      <c r="C407" s="30" t="s">
        <v>49</v>
      </c>
      <c r="D407" s="133"/>
      <c r="E407" s="133"/>
      <c r="F407" s="17" t="s">
        <v>143</v>
      </c>
      <c r="G407" s="33">
        <f>H407+I407+L407+M407</f>
        <v>390769</v>
      </c>
      <c r="H407" s="33">
        <v>390769</v>
      </c>
      <c r="I407" s="33">
        <v>0</v>
      </c>
      <c r="J407" s="33">
        <v>0</v>
      </c>
      <c r="K407" s="33">
        <v>0</v>
      </c>
      <c r="L407" s="33">
        <f>J407+K407</f>
        <v>0</v>
      </c>
      <c r="M407" s="33">
        <v>0</v>
      </c>
    </row>
    <row r="408" spans="1:13" s="21" customFormat="1" ht="11.25" customHeight="1">
      <c r="A408" s="112"/>
      <c r="B408" s="29"/>
      <c r="C408" s="36" t="s">
        <v>50</v>
      </c>
      <c r="D408" s="133"/>
      <c r="E408" s="133"/>
      <c r="F408" s="17" t="s">
        <v>71</v>
      </c>
      <c r="G408" s="109">
        <f>H408+I408+L408+M408</f>
        <v>12806557</v>
      </c>
      <c r="H408" s="109">
        <v>4544262</v>
      </c>
      <c r="I408" s="109">
        <v>8262295</v>
      </c>
      <c r="J408" s="109">
        <v>0</v>
      </c>
      <c r="K408" s="109">
        <v>0</v>
      </c>
      <c r="L408" s="109">
        <f>J408+K408</f>
        <v>0</v>
      </c>
      <c r="M408" s="109">
        <v>0</v>
      </c>
    </row>
    <row r="409" spans="1:13" s="21" customFormat="1" ht="11.25" customHeight="1">
      <c r="A409" s="112"/>
      <c r="B409" s="29"/>
      <c r="C409" s="36" t="s">
        <v>51</v>
      </c>
      <c r="D409" s="133"/>
      <c r="E409" s="133"/>
      <c r="F409" s="17" t="s">
        <v>81</v>
      </c>
      <c r="G409" s="109"/>
      <c r="H409" s="109"/>
      <c r="I409" s="109"/>
      <c r="J409" s="109"/>
      <c r="K409" s="109"/>
      <c r="L409" s="109"/>
      <c r="M409" s="109"/>
    </row>
    <row r="410" spans="1:13" s="21" customFormat="1" ht="11.25" customHeight="1">
      <c r="A410" s="112"/>
      <c r="B410" s="29" t="s">
        <v>4</v>
      </c>
      <c r="C410" s="30" t="s">
        <v>52</v>
      </c>
      <c r="D410" s="133"/>
      <c r="E410" s="133"/>
      <c r="F410" s="17" t="s">
        <v>74</v>
      </c>
      <c r="G410" s="33">
        <f>H410+I410+L410+M410</f>
        <v>6724446</v>
      </c>
      <c r="H410" s="33">
        <v>2386741</v>
      </c>
      <c r="I410" s="33">
        <v>4337705</v>
      </c>
      <c r="J410" s="33">
        <v>0</v>
      </c>
      <c r="K410" s="33">
        <v>0</v>
      </c>
      <c r="L410" s="33">
        <f>J410+K410</f>
        <v>0</v>
      </c>
      <c r="M410" s="33">
        <v>0</v>
      </c>
    </row>
    <row r="411" spans="1:13" s="21" customFormat="1" ht="11.25" customHeight="1">
      <c r="A411" s="112"/>
      <c r="B411" s="29" t="s">
        <v>5</v>
      </c>
      <c r="C411" s="30" t="s">
        <v>53</v>
      </c>
      <c r="D411" s="133"/>
      <c r="E411" s="133"/>
      <c r="F411" s="17" t="s">
        <v>75</v>
      </c>
      <c r="G411" s="109">
        <f>H411+I411+L411+M411</f>
        <v>0</v>
      </c>
      <c r="H411" s="109">
        <v>0</v>
      </c>
      <c r="I411" s="110">
        <v>0</v>
      </c>
      <c r="J411" s="109">
        <v>0</v>
      </c>
      <c r="K411" s="110">
        <v>0</v>
      </c>
      <c r="L411" s="110">
        <f>J411+K411</f>
        <v>0</v>
      </c>
      <c r="M411" s="109">
        <v>0</v>
      </c>
    </row>
    <row r="412" spans="1:13" s="21" customFormat="1" ht="11.25" customHeight="1">
      <c r="A412" s="112"/>
      <c r="B412" s="29"/>
      <c r="C412" s="30"/>
      <c r="D412" s="133"/>
      <c r="E412" s="133"/>
      <c r="F412" s="31" t="s">
        <v>82</v>
      </c>
      <c r="G412" s="109"/>
      <c r="H412" s="109"/>
      <c r="I412" s="110"/>
      <c r="J412" s="109"/>
      <c r="K412" s="110"/>
      <c r="L412" s="110"/>
      <c r="M412" s="109"/>
    </row>
    <row r="413" spans="1:13" s="21" customFormat="1" ht="3" customHeight="1">
      <c r="A413" s="113"/>
      <c r="B413" s="25"/>
      <c r="C413" s="35"/>
      <c r="D413" s="134"/>
      <c r="E413" s="134"/>
      <c r="F413" s="32"/>
      <c r="G413" s="28"/>
      <c r="H413" s="39"/>
      <c r="I413" s="40"/>
      <c r="J413" s="28"/>
      <c r="K413" s="28"/>
      <c r="L413" s="28"/>
      <c r="M413" s="28"/>
    </row>
    <row r="414" spans="1:13" s="21" customFormat="1" ht="3" customHeight="1">
      <c r="A414" s="111" t="s">
        <v>132</v>
      </c>
      <c r="B414" s="20"/>
      <c r="C414" s="55"/>
      <c r="D414" s="114">
        <v>710</v>
      </c>
      <c r="E414" s="114">
        <v>71095</v>
      </c>
      <c r="F414" s="37"/>
      <c r="G414" s="49"/>
      <c r="H414" s="50"/>
      <c r="I414" s="51"/>
      <c r="J414" s="49"/>
      <c r="K414" s="49"/>
      <c r="L414" s="49"/>
      <c r="M414" s="49"/>
    </row>
    <row r="415" spans="1:13" s="21" customFormat="1" ht="11.25" customHeight="1">
      <c r="A415" s="112"/>
      <c r="B415" s="29" t="s">
        <v>2</v>
      </c>
      <c r="C415" s="30" t="s">
        <v>127</v>
      </c>
      <c r="D415" s="115"/>
      <c r="E415" s="115"/>
      <c r="F415" s="46" t="s">
        <v>6</v>
      </c>
      <c r="G415" s="47">
        <f aca="true" t="shared" si="48" ref="G415:M415">SUM(G416:G421)</f>
        <v>20652000</v>
      </c>
      <c r="H415" s="47">
        <f t="shared" si="48"/>
        <v>1150000</v>
      </c>
      <c r="I415" s="47">
        <f t="shared" si="48"/>
        <v>9900000</v>
      </c>
      <c r="J415" s="47">
        <f t="shared" si="48"/>
        <v>9602000</v>
      </c>
      <c r="K415" s="47">
        <f t="shared" si="48"/>
        <v>0</v>
      </c>
      <c r="L415" s="47">
        <f t="shared" si="48"/>
        <v>9602000</v>
      </c>
      <c r="M415" s="47">
        <f t="shared" si="48"/>
        <v>0</v>
      </c>
    </row>
    <row r="416" spans="1:13" s="21" customFormat="1" ht="11.25" customHeight="1">
      <c r="A416" s="112"/>
      <c r="B416" s="29" t="s">
        <v>3</v>
      </c>
      <c r="C416" s="59" t="s">
        <v>135</v>
      </c>
      <c r="D416" s="115"/>
      <c r="E416" s="115"/>
      <c r="F416" s="17" t="s">
        <v>143</v>
      </c>
      <c r="G416" s="33">
        <f>H416+I416+L416+M416</f>
        <v>3575300</v>
      </c>
      <c r="H416" s="33">
        <v>650000</v>
      </c>
      <c r="I416" s="33">
        <v>1485000</v>
      </c>
      <c r="J416" s="33">
        <v>1440300</v>
      </c>
      <c r="K416" s="33">
        <v>0</v>
      </c>
      <c r="L416" s="33">
        <f>J416+K416</f>
        <v>1440300</v>
      </c>
      <c r="M416" s="33">
        <v>0</v>
      </c>
    </row>
    <row r="417" spans="1:13" s="21" customFormat="1" ht="11.25" customHeight="1">
      <c r="A417" s="112"/>
      <c r="B417" s="29" t="s">
        <v>4</v>
      </c>
      <c r="C417" s="59" t="s">
        <v>154</v>
      </c>
      <c r="D417" s="115"/>
      <c r="E417" s="115"/>
      <c r="F417" s="17" t="s">
        <v>71</v>
      </c>
      <c r="G417" s="109">
        <f>H417+I417+L417+M417</f>
        <v>16576700</v>
      </c>
      <c r="H417" s="109">
        <v>0</v>
      </c>
      <c r="I417" s="109">
        <v>8415000</v>
      </c>
      <c r="J417" s="109">
        <v>8161700</v>
      </c>
      <c r="K417" s="109">
        <v>0</v>
      </c>
      <c r="L417" s="109">
        <f>J417+K417</f>
        <v>8161700</v>
      </c>
      <c r="M417" s="109">
        <v>0</v>
      </c>
    </row>
    <row r="418" spans="1:13" s="21" customFormat="1" ht="11.25" customHeight="1">
      <c r="A418" s="112"/>
      <c r="B418" s="29"/>
      <c r="C418" s="36" t="s">
        <v>155</v>
      </c>
      <c r="D418" s="115"/>
      <c r="E418" s="115"/>
      <c r="F418" s="17" t="s">
        <v>81</v>
      </c>
      <c r="G418" s="109"/>
      <c r="H418" s="109"/>
      <c r="I418" s="109"/>
      <c r="J418" s="109"/>
      <c r="K418" s="109"/>
      <c r="L418" s="109"/>
      <c r="M418" s="109"/>
    </row>
    <row r="419" spans="1:13" s="21" customFormat="1" ht="11.25" customHeight="1">
      <c r="A419" s="112"/>
      <c r="B419" s="29" t="s">
        <v>5</v>
      </c>
      <c r="C419" s="30" t="s">
        <v>128</v>
      </c>
      <c r="D419" s="115"/>
      <c r="E419" s="115"/>
      <c r="F419" s="17" t="s">
        <v>74</v>
      </c>
      <c r="G419" s="33">
        <f>H419+I419+L419+M419</f>
        <v>500000</v>
      </c>
      <c r="H419" s="33">
        <v>500000</v>
      </c>
      <c r="I419" s="33">
        <v>0</v>
      </c>
      <c r="J419" s="33">
        <v>0</v>
      </c>
      <c r="K419" s="33">
        <v>0</v>
      </c>
      <c r="L419" s="33">
        <f>J419+K419</f>
        <v>0</v>
      </c>
      <c r="M419" s="33">
        <v>0</v>
      </c>
    </row>
    <row r="420" spans="1:13" s="21" customFormat="1" ht="11.25" customHeight="1">
      <c r="A420" s="112"/>
      <c r="B420" s="29"/>
      <c r="C420" s="30"/>
      <c r="D420" s="115"/>
      <c r="E420" s="115"/>
      <c r="F420" s="17" t="s">
        <v>75</v>
      </c>
      <c r="G420" s="109">
        <v>0</v>
      </c>
      <c r="H420" s="109">
        <v>0</v>
      </c>
      <c r="I420" s="110">
        <v>0</v>
      </c>
      <c r="J420" s="109">
        <v>0</v>
      </c>
      <c r="K420" s="110">
        <v>0</v>
      </c>
      <c r="L420" s="110">
        <f>J420+K420</f>
        <v>0</v>
      </c>
      <c r="M420" s="109">
        <v>0</v>
      </c>
    </row>
    <row r="421" spans="1:13" s="21" customFormat="1" ht="11.25" customHeight="1">
      <c r="A421" s="112"/>
      <c r="B421" s="22"/>
      <c r="C421" s="56"/>
      <c r="D421" s="115"/>
      <c r="E421" s="115"/>
      <c r="F421" s="31" t="s">
        <v>82</v>
      </c>
      <c r="G421" s="109"/>
      <c r="H421" s="109"/>
      <c r="I421" s="110"/>
      <c r="J421" s="109"/>
      <c r="K421" s="110"/>
      <c r="L421" s="110"/>
      <c r="M421" s="109"/>
    </row>
    <row r="422" spans="1:13" s="21" customFormat="1" ht="3" customHeight="1">
      <c r="A422" s="113"/>
      <c r="B422" s="25"/>
      <c r="C422" s="26"/>
      <c r="D422" s="116"/>
      <c r="E422" s="116"/>
      <c r="F422" s="27"/>
      <c r="G422" s="28"/>
      <c r="H422" s="28"/>
      <c r="I422" s="40"/>
      <c r="J422" s="28"/>
      <c r="K422" s="28"/>
      <c r="L422" s="28"/>
      <c r="M422" s="28"/>
    </row>
    <row r="423" spans="1:13" s="21" customFormat="1" ht="3" customHeight="1">
      <c r="A423" s="111" t="s">
        <v>133</v>
      </c>
      <c r="B423" s="20"/>
      <c r="C423" s="34"/>
      <c r="D423" s="114">
        <v>750</v>
      </c>
      <c r="E423" s="114">
        <v>75023</v>
      </c>
      <c r="F423" s="38"/>
      <c r="G423" s="49"/>
      <c r="H423" s="49"/>
      <c r="I423" s="51"/>
      <c r="J423" s="49"/>
      <c r="K423" s="49"/>
      <c r="L423" s="49"/>
      <c r="M423" s="49"/>
    </row>
    <row r="424" spans="1:13" s="21" customFormat="1" ht="11.25" customHeight="1">
      <c r="A424" s="112"/>
      <c r="B424" s="22" t="s">
        <v>2</v>
      </c>
      <c r="C424" s="30" t="s">
        <v>40</v>
      </c>
      <c r="D424" s="115"/>
      <c r="E424" s="115"/>
      <c r="F424" s="46" t="s">
        <v>6</v>
      </c>
      <c r="G424" s="47">
        <f aca="true" t="shared" si="49" ref="G424:M424">SUM(G425:G430)</f>
        <v>25787300</v>
      </c>
      <c r="H424" s="47">
        <f t="shared" si="49"/>
        <v>588200</v>
      </c>
      <c r="I424" s="47">
        <f t="shared" si="49"/>
        <v>5000000</v>
      </c>
      <c r="J424" s="47">
        <f t="shared" si="49"/>
        <v>10000000</v>
      </c>
      <c r="K424" s="47">
        <f t="shared" si="49"/>
        <v>10199100</v>
      </c>
      <c r="L424" s="47">
        <f t="shared" si="49"/>
        <v>20199100</v>
      </c>
      <c r="M424" s="47">
        <f t="shared" si="49"/>
        <v>0</v>
      </c>
    </row>
    <row r="425" spans="1:13" s="21" customFormat="1" ht="11.25" customHeight="1">
      <c r="A425" s="112"/>
      <c r="B425" s="22" t="s">
        <v>3</v>
      </c>
      <c r="C425" s="30" t="s">
        <v>152</v>
      </c>
      <c r="D425" s="115"/>
      <c r="E425" s="115"/>
      <c r="F425" s="17" t="s">
        <v>143</v>
      </c>
      <c r="G425" s="33">
        <f>H425+I425+L425+M425</f>
        <v>4877270</v>
      </c>
      <c r="H425" s="33">
        <v>438200</v>
      </c>
      <c r="I425" s="33">
        <v>1250000</v>
      </c>
      <c r="J425" s="33">
        <v>1500000</v>
      </c>
      <c r="K425" s="33">
        <v>1689070</v>
      </c>
      <c r="L425" s="33">
        <f>J425+K425</f>
        <v>3189070</v>
      </c>
      <c r="M425" s="33">
        <v>0</v>
      </c>
    </row>
    <row r="426" spans="1:13" s="21" customFormat="1" ht="11.25" customHeight="1">
      <c r="A426" s="112"/>
      <c r="B426" s="22"/>
      <c r="C426" s="58" t="s">
        <v>50</v>
      </c>
      <c r="D426" s="115"/>
      <c r="E426" s="115"/>
      <c r="F426" s="17" t="s">
        <v>71</v>
      </c>
      <c r="G426" s="109">
        <f>H426+I426+L426+M426</f>
        <v>20410030</v>
      </c>
      <c r="H426" s="109">
        <v>0</v>
      </c>
      <c r="I426" s="109">
        <v>3400000</v>
      </c>
      <c r="J426" s="109">
        <v>8500000</v>
      </c>
      <c r="K426" s="109">
        <v>8510030</v>
      </c>
      <c r="L426" s="109">
        <f>J426+K426</f>
        <v>17010030</v>
      </c>
      <c r="M426" s="109">
        <v>0</v>
      </c>
    </row>
    <row r="427" spans="1:13" s="21" customFormat="1" ht="11.25" customHeight="1">
      <c r="A427" s="112"/>
      <c r="B427" s="22"/>
      <c r="C427" s="36" t="s">
        <v>153</v>
      </c>
      <c r="D427" s="115"/>
      <c r="E427" s="115"/>
      <c r="F427" s="17" t="s">
        <v>81</v>
      </c>
      <c r="G427" s="109"/>
      <c r="H427" s="109"/>
      <c r="I427" s="109"/>
      <c r="J427" s="109"/>
      <c r="K427" s="109"/>
      <c r="L427" s="109"/>
      <c r="M427" s="109"/>
    </row>
    <row r="428" spans="1:13" s="21" customFormat="1" ht="11.25" customHeight="1">
      <c r="A428" s="112"/>
      <c r="B428" s="22" t="s">
        <v>4</v>
      </c>
      <c r="C428" s="58" t="s">
        <v>134</v>
      </c>
      <c r="D428" s="115"/>
      <c r="E428" s="115"/>
      <c r="F428" s="17" t="s">
        <v>74</v>
      </c>
      <c r="G428" s="33">
        <f>H428+I428+L428+M428</f>
        <v>500000</v>
      </c>
      <c r="H428" s="33">
        <v>150000</v>
      </c>
      <c r="I428" s="33">
        <v>350000</v>
      </c>
      <c r="J428" s="33">
        <v>0</v>
      </c>
      <c r="K428" s="33">
        <v>0</v>
      </c>
      <c r="L428" s="33">
        <f>J428+K428</f>
        <v>0</v>
      </c>
      <c r="M428" s="33">
        <v>0</v>
      </c>
    </row>
    <row r="429" spans="1:13" s="21" customFormat="1" ht="11.25" customHeight="1">
      <c r="A429" s="112"/>
      <c r="B429" s="22" t="s">
        <v>5</v>
      </c>
      <c r="C429" s="23" t="s">
        <v>129</v>
      </c>
      <c r="D429" s="115"/>
      <c r="E429" s="115"/>
      <c r="F429" s="17" t="s">
        <v>75</v>
      </c>
      <c r="G429" s="109">
        <f>H429+I429+L429+M429</f>
        <v>0</v>
      </c>
      <c r="H429" s="109">
        <v>0</v>
      </c>
      <c r="I429" s="110">
        <v>0</v>
      </c>
      <c r="J429" s="109">
        <v>0</v>
      </c>
      <c r="K429" s="110">
        <v>0</v>
      </c>
      <c r="L429" s="110">
        <f>J429+K429</f>
        <v>0</v>
      </c>
      <c r="M429" s="109">
        <v>0</v>
      </c>
    </row>
    <row r="430" spans="1:13" s="21" customFormat="1" ht="11.25" customHeight="1">
      <c r="A430" s="112"/>
      <c r="B430" s="22"/>
      <c r="C430" s="24" t="s">
        <v>130</v>
      </c>
      <c r="D430" s="115"/>
      <c r="E430" s="115"/>
      <c r="F430" s="31" t="s">
        <v>82</v>
      </c>
      <c r="G430" s="109"/>
      <c r="H430" s="109"/>
      <c r="I430" s="110"/>
      <c r="J430" s="109"/>
      <c r="K430" s="110"/>
      <c r="L430" s="110"/>
      <c r="M430" s="109"/>
    </row>
    <row r="431" spans="1:13" s="21" customFormat="1" ht="3" customHeight="1">
      <c r="A431" s="113"/>
      <c r="B431" s="25"/>
      <c r="C431" s="26"/>
      <c r="D431" s="116"/>
      <c r="E431" s="116"/>
      <c r="F431" s="27"/>
      <c r="G431" s="28"/>
      <c r="H431" s="28"/>
      <c r="I431" s="40"/>
      <c r="J431" s="28"/>
      <c r="K431" s="28"/>
      <c r="L431" s="28"/>
      <c r="M431" s="28"/>
    </row>
    <row r="432" spans="1:13" s="21" customFormat="1" ht="3" customHeight="1">
      <c r="A432" s="111" t="s">
        <v>191</v>
      </c>
      <c r="B432" s="20"/>
      <c r="C432" s="34"/>
      <c r="D432" s="114">
        <v>853</v>
      </c>
      <c r="E432" s="114">
        <v>85395</v>
      </c>
      <c r="F432" s="38"/>
      <c r="G432" s="49"/>
      <c r="H432" s="49"/>
      <c r="I432" s="51"/>
      <c r="J432" s="49"/>
      <c r="K432" s="49"/>
      <c r="L432" s="49"/>
      <c r="M432" s="49"/>
    </row>
    <row r="433" spans="1:13" s="21" customFormat="1" ht="11.25" customHeight="1">
      <c r="A433" s="112"/>
      <c r="B433" s="22" t="s">
        <v>2</v>
      </c>
      <c r="C433" s="23" t="s">
        <v>30</v>
      </c>
      <c r="D433" s="115"/>
      <c r="E433" s="115"/>
      <c r="F433" s="46" t="s">
        <v>6</v>
      </c>
      <c r="G433" s="47">
        <f aca="true" t="shared" si="50" ref="G433:M433">SUM(G434:G439)</f>
        <v>26000</v>
      </c>
      <c r="H433" s="47">
        <f t="shared" si="50"/>
        <v>0</v>
      </c>
      <c r="I433" s="47">
        <f t="shared" si="50"/>
        <v>26000</v>
      </c>
      <c r="J433" s="47">
        <f t="shared" si="50"/>
        <v>0</v>
      </c>
      <c r="K433" s="47">
        <f t="shared" si="50"/>
        <v>0</v>
      </c>
      <c r="L433" s="47">
        <f t="shared" si="50"/>
        <v>0</v>
      </c>
      <c r="M433" s="47">
        <f t="shared" si="50"/>
        <v>0</v>
      </c>
    </row>
    <row r="434" spans="1:13" s="21" customFormat="1" ht="11.25" customHeight="1">
      <c r="A434" s="112"/>
      <c r="B434" s="22" t="s">
        <v>3</v>
      </c>
      <c r="C434" s="23" t="s">
        <v>162</v>
      </c>
      <c r="D434" s="115"/>
      <c r="E434" s="115"/>
      <c r="F434" s="17" t="s">
        <v>143</v>
      </c>
      <c r="G434" s="33">
        <f>H434+I434+L434+M434</f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f>J434+K434</f>
        <v>0</v>
      </c>
      <c r="M434" s="33">
        <v>0</v>
      </c>
    </row>
    <row r="435" spans="1:13" s="21" customFormat="1" ht="11.25" customHeight="1">
      <c r="A435" s="112"/>
      <c r="B435" s="78" t="s">
        <v>195</v>
      </c>
      <c r="C435" s="16" t="s">
        <v>170</v>
      </c>
      <c r="D435" s="115"/>
      <c r="E435" s="115"/>
      <c r="F435" s="17" t="s">
        <v>71</v>
      </c>
      <c r="G435" s="109">
        <f>H435+I435+L435+M435</f>
        <v>22100</v>
      </c>
      <c r="H435" s="109">
        <v>0</v>
      </c>
      <c r="I435" s="109">
        <v>22100</v>
      </c>
      <c r="J435" s="109">
        <v>0</v>
      </c>
      <c r="K435" s="109">
        <v>0</v>
      </c>
      <c r="L435" s="109">
        <f>J435+K435</f>
        <v>0</v>
      </c>
      <c r="M435" s="109">
        <v>0</v>
      </c>
    </row>
    <row r="436" spans="1:13" s="21" customFormat="1" ht="11.25" customHeight="1">
      <c r="A436" s="112"/>
      <c r="B436" s="22"/>
      <c r="C436" s="24" t="s">
        <v>171</v>
      </c>
      <c r="D436" s="115"/>
      <c r="E436" s="115"/>
      <c r="F436" s="17" t="s">
        <v>81</v>
      </c>
      <c r="G436" s="109"/>
      <c r="H436" s="109"/>
      <c r="I436" s="109"/>
      <c r="J436" s="109"/>
      <c r="K436" s="109"/>
      <c r="L436" s="109"/>
      <c r="M436" s="109"/>
    </row>
    <row r="437" spans="1:13" s="21" customFormat="1" ht="11.25" customHeight="1">
      <c r="A437" s="112"/>
      <c r="B437" s="78" t="s">
        <v>5</v>
      </c>
      <c r="C437" s="79" t="s">
        <v>172</v>
      </c>
      <c r="D437" s="115"/>
      <c r="E437" s="115"/>
      <c r="F437" s="17" t="s">
        <v>74</v>
      </c>
      <c r="G437" s="33">
        <f>H437+I437+L437+M437</f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f>J437+K437</f>
        <v>0</v>
      </c>
      <c r="M437" s="33">
        <v>0</v>
      </c>
    </row>
    <row r="438" spans="1:13" s="21" customFormat="1" ht="11.25" customHeight="1">
      <c r="A438" s="112"/>
      <c r="B438" s="22"/>
      <c r="C438" s="23"/>
      <c r="D438" s="115"/>
      <c r="E438" s="115"/>
      <c r="F438" s="17" t="s">
        <v>75</v>
      </c>
      <c r="G438" s="109">
        <f>H438+I438+L438+M438</f>
        <v>3900</v>
      </c>
      <c r="H438" s="109">
        <v>0</v>
      </c>
      <c r="I438" s="110">
        <v>3900</v>
      </c>
      <c r="J438" s="109">
        <v>0</v>
      </c>
      <c r="K438" s="110">
        <v>0</v>
      </c>
      <c r="L438" s="110">
        <f>J438+K438</f>
        <v>0</v>
      </c>
      <c r="M438" s="109">
        <v>0</v>
      </c>
    </row>
    <row r="439" spans="1:13" s="21" customFormat="1" ht="11.25" customHeight="1">
      <c r="A439" s="112"/>
      <c r="B439" s="22"/>
      <c r="C439" s="23"/>
      <c r="D439" s="115"/>
      <c r="E439" s="115"/>
      <c r="F439" s="31" t="s">
        <v>82</v>
      </c>
      <c r="G439" s="109"/>
      <c r="H439" s="109"/>
      <c r="I439" s="110"/>
      <c r="J439" s="109"/>
      <c r="K439" s="110"/>
      <c r="L439" s="110"/>
      <c r="M439" s="109"/>
    </row>
    <row r="440" spans="1:13" s="21" customFormat="1" ht="3" customHeight="1">
      <c r="A440" s="113"/>
      <c r="B440" s="25"/>
      <c r="C440" s="26"/>
      <c r="D440" s="116"/>
      <c r="E440" s="116"/>
      <c r="F440" s="27"/>
      <c r="G440" s="28"/>
      <c r="H440" s="28"/>
      <c r="I440" s="40"/>
      <c r="J440" s="28"/>
      <c r="K440" s="28"/>
      <c r="L440" s="28"/>
      <c r="M440" s="28"/>
    </row>
  </sheetData>
  <sheetProtection/>
  <mergeCells count="774">
    <mergeCell ref="L60:L61"/>
    <mergeCell ref="M60:M61"/>
    <mergeCell ref="G63:G64"/>
    <mergeCell ref="H63:H64"/>
    <mergeCell ref="I63:I64"/>
    <mergeCell ref="J63:J64"/>
    <mergeCell ref="K63:K64"/>
    <mergeCell ref="L63:L64"/>
    <mergeCell ref="M63:M64"/>
    <mergeCell ref="H60:H61"/>
    <mergeCell ref="I60:I61"/>
    <mergeCell ref="J60:J61"/>
    <mergeCell ref="K60:K61"/>
    <mergeCell ref="A57:A65"/>
    <mergeCell ref="D57:D65"/>
    <mergeCell ref="E57:E65"/>
    <mergeCell ref="G60:G61"/>
    <mergeCell ref="L249:L250"/>
    <mergeCell ref="M249:M250"/>
    <mergeCell ref="G252:G253"/>
    <mergeCell ref="H252:H253"/>
    <mergeCell ref="I252:I253"/>
    <mergeCell ref="J252:J253"/>
    <mergeCell ref="K252:K253"/>
    <mergeCell ref="L252:L253"/>
    <mergeCell ref="M252:M253"/>
    <mergeCell ref="H249:H250"/>
    <mergeCell ref="I249:I250"/>
    <mergeCell ref="J249:J250"/>
    <mergeCell ref="K249:K250"/>
    <mergeCell ref="A246:A254"/>
    <mergeCell ref="D246:D254"/>
    <mergeCell ref="E246:E254"/>
    <mergeCell ref="G249:G250"/>
    <mergeCell ref="L240:L241"/>
    <mergeCell ref="M240:M241"/>
    <mergeCell ref="G243:G244"/>
    <mergeCell ref="H243:H244"/>
    <mergeCell ref="I243:I244"/>
    <mergeCell ref="J243:J244"/>
    <mergeCell ref="K243:K244"/>
    <mergeCell ref="L243:L244"/>
    <mergeCell ref="M243:M244"/>
    <mergeCell ref="H240:H241"/>
    <mergeCell ref="I240:I241"/>
    <mergeCell ref="J240:J241"/>
    <mergeCell ref="K240:K241"/>
    <mergeCell ref="A237:A245"/>
    <mergeCell ref="D237:D245"/>
    <mergeCell ref="E237:E245"/>
    <mergeCell ref="G240:G241"/>
    <mergeCell ref="E414:E422"/>
    <mergeCell ref="A423:A431"/>
    <mergeCell ref="D423:D431"/>
    <mergeCell ref="E423:E431"/>
    <mergeCell ref="A414:A422"/>
    <mergeCell ref="D414:D422"/>
    <mergeCell ref="A396:A404"/>
    <mergeCell ref="D396:D404"/>
    <mergeCell ref="E396:E404"/>
    <mergeCell ref="A405:A413"/>
    <mergeCell ref="D405:D413"/>
    <mergeCell ref="E405:E413"/>
    <mergeCell ref="A386:A395"/>
    <mergeCell ref="D386:D395"/>
    <mergeCell ref="E386:E395"/>
    <mergeCell ref="A377:A385"/>
    <mergeCell ref="D377:D385"/>
    <mergeCell ref="E377:E385"/>
    <mergeCell ref="H371:H372"/>
    <mergeCell ref="G302:G303"/>
    <mergeCell ref="H302:H303"/>
    <mergeCell ref="I302:I303"/>
    <mergeCell ref="J302:J303"/>
    <mergeCell ref="G371:G372"/>
    <mergeCell ref="G350:G351"/>
    <mergeCell ref="I321:I322"/>
    <mergeCell ref="J321:J322"/>
    <mergeCell ref="H350:H351"/>
    <mergeCell ref="A75:A83"/>
    <mergeCell ref="D75:D83"/>
    <mergeCell ref="I265:I266"/>
    <mergeCell ref="I268:I269"/>
    <mergeCell ref="H265:H266"/>
    <mergeCell ref="H268:H269"/>
    <mergeCell ref="H87:H88"/>
    <mergeCell ref="I87:I88"/>
    <mergeCell ref="G78:G79"/>
    <mergeCell ref="D228:D236"/>
    <mergeCell ref="A66:A74"/>
    <mergeCell ref="D66:D74"/>
    <mergeCell ref="E66:E74"/>
    <mergeCell ref="B258:C258"/>
    <mergeCell ref="B260:C260"/>
    <mergeCell ref="E75:E83"/>
    <mergeCell ref="A84:A92"/>
    <mergeCell ref="D84:D92"/>
    <mergeCell ref="E84:E92"/>
    <mergeCell ref="A228:A236"/>
    <mergeCell ref="A347:A356"/>
    <mergeCell ref="D347:D356"/>
    <mergeCell ref="E347:E356"/>
    <mergeCell ref="B257:C257"/>
    <mergeCell ref="A289:A298"/>
    <mergeCell ref="D289:D298"/>
    <mergeCell ref="E289:E298"/>
    <mergeCell ref="A299:A308"/>
    <mergeCell ref="D299:D308"/>
    <mergeCell ref="E299:E308"/>
    <mergeCell ref="A368:A376"/>
    <mergeCell ref="D368:D376"/>
    <mergeCell ref="E368:E376"/>
    <mergeCell ref="A357:A367"/>
    <mergeCell ref="D357:D367"/>
    <mergeCell ref="E357:E367"/>
    <mergeCell ref="M426:M427"/>
    <mergeCell ref="G429:G430"/>
    <mergeCell ref="H429:H430"/>
    <mergeCell ref="I429:I430"/>
    <mergeCell ref="J429:J430"/>
    <mergeCell ref="K429:K430"/>
    <mergeCell ref="L429:L430"/>
    <mergeCell ref="M429:M430"/>
    <mergeCell ref="G426:G427"/>
    <mergeCell ref="H426:H427"/>
    <mergeCell ref="I426:I427"/>
    <mergeCell ref="J426:J427"/>
    <mergeCell ref="K417:K418"/>
    <mergeCell ref="L417:L418"/>
    <mergeCell ref="I417:I418"/>
    <mergeCell ref="J417:J418"/>
    <mergeCell ref="K426:K427"/>
    <mergeCell ref="L426:L427"/>
    <mergeCell ref="M417:M418"/>
    <mergeCell ref="G420:G421"/>
    <mergeCell ref="H420:H421"/>
    <mergeCell ref="I420:I421"/>
    <mergeCell ref="J420:J421"/>
    <mergeCell ref="K420:K421"/>
    <mergeCell ref="L420:L421"/>
    <mergeCell ref="M420:M421"/>
    <mergeCell ref="G417:G418"/>
    <mergeCell ref="H417:H418"/>
    <mergeCell ref="M408:M409"/>
    <mergeCell ref="G411:G412"/>
    <mergeCell ref="H411:H412"/>
    <mergeCell ref="I411:I412"/>
    <mergeCell ref="J411:J412"/>
    <mergeCell ref="K411:K412"/>
    <mergeCell ref="L411:L412"/>
    <mergeCell ref="M411:M412"/>
    <mergeCell ref="G408:G409"/>
    <mergeCell ref="H408:H409"/>
    <mergeCell ref="I408:I409"/>
    <mergeCell ref="J408:J409"/>
    <mergeCell ref="K399:K400"/>
    <mergeCell ref="L399:L400"/>
    <mergeCell ref="I399:I400"/>
    <mergeCell ref="J399:J400"/>
    <mergeCell ref="K408:K409"/>
    <mergeCell ref="L408:L409"/>
    <mergeCell ref="M399:M400"/>
    <mergeCell ref="G402:G403"/>
    <mergeCell ref="H402:H403"/>
    <mergeCell ref="I402:I403"/>
    <mergeCell ref="J402:J403"/>
    <mergeCell ref="K402:K403"/>
    <mergeCell ref="L402:L403"/>
    <mergeCell ref="M402:M403"/>
    <mergeCell ref="G399:G400"/>
    <mergeCell ref="H399:H400"/>
    <mergeCell ref="K389:K390"/>
    <mergeCell ref="L389:L390"/>
    <mergeCell ref="M389:M390"/>
    <mergeCell ref="G392:G393"/>
    <mergeCell ref="H392:H393"/>
    <mergeCell ref="I392:I393"/>
    <mergeCell ref="J392:J393"/>
    <mergeCell ref="K392:K393"/>
    <mergeCell ref="L392:L393"/>
    <mergeCell ref="M392:M393"/>
    <mergeCell ref="G389:G390"/>
    <mergeCell ref="H389:H390"/>
    <mergeCell ref="I389:I390"/>
    <mergeCell ref="J389:J390"/>
    <mergeCell ref="M302:M303"/>
    <mergeCell ref="G305:G306"/>
    <mergeCell ref="H305:H306"/>
    <mergeCell ref="I305:I306"/>
    <mergeCell ref="J305:J306"/>
    <mergeCell ref="K305:K306"/>
    <mergeCell ref="M305:M306"/>
    <mergeCell ref="M292:M293"/>
    <mergeCell ref="G295:G296"/>
    <mergeCell ref="H295:H296"/>
    <mergeCell ref="I295:I296"/>
    <mergeCell ref="J295:J296"/>
    <mergeCell ref="K295:K296"/>
    <mergeCell ref="L295:L296"/>
    <mergeCell ref="M295:M296"/>
    <mergeCell ref="H292:H293"/>
    <mergeCell ref="L360:L361"/>
    <mergeCell ref="M360:M361"/>
    <mergeCell ref="G363:G364"/>
    <mergeCell ref="H363:H364"/>
    <mergeCell ref="I363:I364"/>
    <mergeCell ref="J363:J364"/>
    <mergeCell ref="K363:K364"/>
    <mergeCell ref="L363:L364"/>
    <mergeCell ref="G360:G361"/>
    <mergeCell ref="L305:L306"/>
    <mergeCell ref="M363:M364"/>
    <mergeCell ref="H360:H361"/>
    <mergeCell ref="I360:I361"/>
    <mergeCell ref="J360:J361"/>
    <mergeCell ref="K360:K361"/>
    <mergeCell ref="M350:M351"/>
    <mergeCell ref="H353:H354"/>
    <mergeCell ref="I353:I354"/>
    <mergeCell ref="J353:J354"/>
    <mergeCell ref="K353:K354"/>
    <mergeCell ref="L353:L354"/>
    <mergeCell ref="M353:M354"/>
    <mergeCell ref="K90:K91"/>
    <mergeCell ref="L90:L91"/>
    <mergeCell ref="M90:M91"/>
    <mergeCell ref="K321:K322"/>
    <mergeCell ref="L350:L351"/>
    <mergeCell ref="L333:L334"/>
    <mergeCell ref="M333:M334"/>
    <mergeCell ref="G87:G88"/>
    <mergeCell ref="G90:G91"/>
    <mergeCell ref="H90:H91"/>
    <mergeCell ref="I90:I91"/>
    <mergeCell ref="J90:J91"/>
    <mergeCell ref="M81:M82"/>
    <mergeCell ref="I78:I79"/>
    <mergeCell ref="L87:L88"/>
    <mergeCell ref="M87:M88"/>
    <mergeCell ref="I81:I82"/>
    <mergeCell ref="J81:J82"/>
    <mergeCell ref="K81:K82"/>
    <mergeCell ref="L81:L82"/>
    <mergeCell ref="M78:M79"/>
    <mergeCell ref="J283:J284"/>
    <mergeCell ref="K283:K284"/>
    <mergeCell ref="J292:J293"/>
    <mergeCell ref="K292:K293"/>
    <mergeCell ref="K302:K303"/>
    <mergeCell ref="L330:L331"/>
    <mergeCell ref="L321:L322"/>
    <mergeCell ref="L312:L313"/>
    <mergeCell ref="L292:L293"/>
    <mergeCell ref="L302:L303"/>
    <mergeCell ref="I350:I351"/>
    <mergeCell ref="J350:J351"/>
    <mergeCell ref="K350:K351"/>
    <mergeCell ref="K330:K331"/>
    <mergeCell ref="I340:I341"/>
    <mergeCell ref="J340:J341"/>
    <mergeCell ref="K340:K341"/>
    <mergeCell ref="G353:G354"/>
    <mergeCell ref="L340:L341"/>
    <mergeCell ref="M340:M341"/>
    <mergeCell ref="H343:H344"/>
    <mergeCell ref="I343:I344"/>
    <mergeCell ref="J343:J344"/>
    <mergeCell ref="K343:K344"/>
    <mergeCell ref="L343:L344"/>
    <mergeCell ref="M343:M344"/>
    <mergeCell ref="H340:H341"/>
    <mergeCell ref="A337:A346"/>
    <mergeCell ref="D337:D346"/>
    <mergeCell ref="E337:E346"/>
    <mergeCell ref="G340:G341"/>
    <mergeCell ref="G343:G344"/>
    <mergeCell ref="M330:M331"/>
    <mergeCell ref="H333:H334"/>
    <mergeCell ref="I333:I334"/>
    <mergeCell ref="J333:J334"/>
    <mergeCell ref="K333:K334"/>
    <mergeCell ref="H330:H331"/>
    <mergeCell ref="I330:I331"/>
    <mergeCell ref="J330:J331"/>
    <mergeCell ref="A327:A336"/>
    <mergeCell ref="D327:D336"/>
    <mergeCell ref="E327:E336"/>
    <mergeCell ref="G330:G331"/>
    <mergeCell ref="G333:G334"/>
    <mergeCell ref="M321:M322"/>
    <mergeCell ref="G324:G325"/>
    <mergeCell ref="H324:H325"/>
    <mergeCell ref="I324:I325"/>
    <mergeCell ref="J324:J325"/>
    <mergeCell ref="K324:K325"/>
    <mergeCell ref="L324:L325"/>
    <mergeCell ref="M324:M325"/>
    <mergeCell ref="H321:H322"/>
    <mergeCell ref="A318:A326"/>
    <mergeCell ref="D318:D326"/>
    <mergeCell ref="E318:E326"/>
    <mergeCell ref="G321:G322"/>
    <mergeCell ref="L315:L316"/>
    <mergeCell ref="M315:M316"/>
    <mergeCell ref="H315:H316"/>
    <mergeCell ref="I315:I316"/>
    <mergeCell ref="J315:J316"/>
    <mergeCell ref="K315:K316"/>
    <mergeCell ref="H78:H79"/>
    <mergeCell ref="K78:K79"/>
    <mergeCell ref="L78:L79"/>
    <mergeCell ref="J78:J79"/>
    <mergeCell ref="K277:K278"/>
    <mergeCell ref="J87:J88"/>
    <mergeCell ref="H81:H82"/>
    <mergeCell ref="J265:J266"/>
    <mergeCell ref="K265:K266"/>
    <mergeCell ref="L265:L266"/>
    <mergeCell ref="G69:G70"/>
    <mergeCell ref="H69:H70"/>
    <mergeCell ref="I69:I70"/>
    <mergeCell ref="M54:M55"/>
    <mergeCell ref="G54:G55"/>
    <mergeCell ref="H54:H55"/>
    <mergeCell ref="I54:I55"/>
    <mergeCell ref="J54:J55"/>
    <mergeCell ref="J69:J70"/>
    <mergeCell ref="M69:M70"/>
    <mergeCell ref="M312:M313"/>
    <mergeCell ref="G72:G73"/>
    <mergeCell ref="H72:H73"/>
    <mergeCell ref="I72:I73"/>
    <mergeCell ref="J72:J73"/>
    <mergeCell ref="K72:K73"/>
    <mergeCell ref="L72:L73"/>
    <mergeCell ref="M72:M73"/>
    <mergeCell ref="L283:L284"/>
    <mergeCell ref="G81:G82"/>
    <mergeCell ref="M45:M46"/>
    <mergeCell ref="I42:I43"/>
    <mergeCell ref="J42:J43"/>
    <mergeCell ref="K51:K52"/>
    <mergeCell ref="L51:L52"/>
    <mergeCell ref="M51:M52"/>
    <mergeCell ref="L42:L43"/>
    <mergeCell ref="M42:M43"/>
    <mergeCell ref="K45:K46"/>
    <mergeCell ref="L45:L46"/>
    <mergeCell ref="G45:G46"/>
    <mergeCell ref="H45:H46"/>
    <mergeCell ref="I45:I46"/>
    <mergeCell ref="J45:J46"/>
    <mergeCell ref="L277:L278"/>
    <mergeCell ref="H312:H313"/>
    <mergeCell ref="I312:I313"/>
    <mergeCell ref="J312:J313"/>
    <mergeCell ref="K312:K313"/>
    <mergeCell ref="J277:J278"/>
    <mergeCell ref="A309:A317"/>
    <mergeCell ref="D309:D317"/>
    <mergeCell ref="E309:E317"/>
    <mergeCell ref="G312:G313"/>
    <mergeCell ref="G315:G316"/>
    <mergeCell ref="I292:I293"/>
    <mergeCell ref="G292:G293"/>
    <mergeCell ref="M283:M284"/>
    <mergeCell ref="G286:G287"/>
    <mergeCell ref="H286:H287"/>
    <mergeCell ref="I286:I287"/>
    <mergeCell ref="J286:J287"/>
    <mergeCell ref="K286:K287"/>
    <mergeCell ref="L286:L287"/>
    <mergeCell ref="M286:M287"/>
    <mergeCell ref="H283:H284"/>
    <mergeCell ref="I283:I284"/>
    <mergeCell ref="I33:I34"/>
    <mergeCell ref="J33:J34"/>
    <mergeCell ref="A280:A288"/>
    <mergeCell ref="D280:D288"/>
    <mergeCell ref="E280:E288"/>
    <mergeCell ref="G283:G284"/>
    <mergeCell ref="G51:G52"/>
    <mergeCell ref="H51:H52"/>
    <mergeCell ref="I51:I52"/>
    <mergeCell ref="J51:J52"/>
    <mergeCell ref="G36:G37"/>
    <mergeCell ref="H36:H37"/>
    <mergeCell ref="I36:I37"/>
    <mergeCell ref="J36:J37"/>
    <mergeCell ref="M274:M275"/>
    <mergeCell ref="M33:M34"/>
    <mergeCell ref="K36:K37"/>
    <mergeCell ref="L36:L37"/>
    <mergeCell ref="M36:M37"/>
    <mergeCell ref="K42:K43"/>
    <mergeCell ref="K33:K34"/>
    <mergeCell ref="L33:L34"/>
    <mergeCell ref="L274:L275"/>
    <mergeCell ref="K54:K55"/>
    <mergeCell ref="L54:L55"/>
    <mergeCell ref="K69:K70"/>
    <mergeCell ref="L69:L70"/>
    <mergeCell ref="K87:K88"/>
    <mergeCell ref="K96:K97"/>
    <mergeCell ref="L96:L97"/>
    <mergeCell ref="G42:G43"/>
    <mergeCell ref="H42:H43"/>
    <mergeCell ref="M277:M278"/>
    <mergeCell ref="H274:H275"/>
    <mergeCell ref="I274:I275"/>
    <mergeCell ref="J274:J275"/>
    <mergeCell ref="K274:K275"/>
    <mergeCell ref="G277:G278"/>
    <mergeCell ref="H277:H278"/>
    <mergeCell ref="I277:I278"/>
    <mergeCell ref="D13:D14"/>
    <mergeCell ref="B13:C14"/>
    <mergeCell ref="G33:G34"/>
    <mergeCell ref="H33:H34"/>
    <mergeCell ref="E30:E38"/>
    <mergeCell ref="B25:C25"/>
    <mergeCell ref="B17:C17"/>
    <mergeCell ref="B18:C18"/>
    <mergeCell ref="B19:C19"/>
    <mergeCell ref="B21:C21"/>
    <mergeCell ref="B20:C20"/>
    <mergeCell ref="A10:M10"/>
    <mergeCell ref="A11:M11"/>
    <mergeCell ref="B24:C24"/>
    <mergeCell ref="A13:A14"/>
    <mergeCell ref="B15:C15"/>
    <mergeCell ref="M13:M14"/>
    <mergeCell ref="I13:I14"/>
    <mergeCell ref="J13:L13"/>
    <mergeCell ref="F13:H13"/>
    <mergeCell ref="E13:E14"/>
    <mergeCell ref="B256:C256"/>
    <mergeCell ref="G274:G275"/>
    <mergeCell ref="G265:G266"/>
    <mergeCell ref="G268:G269"/>
    <mergeCell ref="B259:C259"/>
    <mergeCell ref="B28:C28"/>
    <mergeCell ref="B26:C26"/>
    <mergeCell ref="D39:D47"/>
    <mergeCell ref="E39:E47"/>
    <mergeCell ref="A39:A47"/>
    <mergeCell ref="A30:A38"/>
    <mergeCell ref="D30:D38"/>
    <mergeCell ref="B27:C27"/>
    <mergeCell ref="D48:D56"/>
    <mergeCell ref="E48:E56"/>
    <mergeCell ref="A48:A56"/>
    <mergeCell ref="A271:A279"/>
    <mergeCell ref="D271:D279"/>
    <mergeCell ref="E271:E279"/>
    <mergeCell ref="A262:A270"/>
    <mergeCell ref="D262:D270"/>
    <mergeCell ref="E262:E270"/>
    <mergeCell ref="M371:M372"/>
    <mergeCell ref="G374:G375"/>
    <mergeCell ref="H374:H375"/>
    <mergeCell ref="I374:I375"/>
    <mergeCell ref="J374:J375"/>
    <mergeCell ref="K374:K375"/>
    <mergeCell ref="L374:L375"/>
    <mergeCell ref="M374:M375"/>
    <mergeCell ref="J371:J372"/>
    <mergeCell ref="I371:I372"/>
    <mergeCell ref="I380:I381"/>
    <mergeCell ref="J380:J381"/>
    <mergeCell ref="K380:K381"/>
    <mergeCell ref="L380:L381"/>
    <mergeCell ref="K371:K372"/>
    <mergeCell ref="L371:L372"/>
    <mergeCell ref="M380:M381"/>
    <mergeCell ref="G383:G384"/>
    <mergeCell ref="H383:H384"/>
    <mergeCell ref="I383:I384"/>
    <mergeCell ref="J383:J384"/>
    <mergeCell ref="K383:K384"/>
    <mergeCell ref="L383:L384"/>
    <mergeCell ref="M383:M384"/>
    <mergeCell ref="G380:G381"/>
    <mergeCell ref="H380:H381"/>
    <mergeCell ref="M265:M266"/>
    <mergeCell ref="J268:J269"/>
    <mergeCell ref="K268:K269"/>
    <mergeCell ref="L268:L269"/>
    <mergeCell ref="M268:M269"/>
    <mergeCell ref="E228:E236"/>
    <mergeCell ref="G231:G232"/>
    <mergeCell ref="H231:H232"/>
    <mergeCell ref="I231:I232"/>
    <mergeCell ref="G234:G235"/>
    <mergeCell ref="L234:L235"/>
    <mergeCell ref="M234:M235"/>
    <mergeCell ref="J231:J232"/>
    <mergeCell ref="K231:K232"/>
    <mergeCell ref="L231:L232"/>
    <mergeCell ref="M231:M232"/>
    <mergeCell ref="J234:J235"/>
    <mergeCell ref="K234:K235"/>
    <mergeCell ref="M96:M97"/>
    <mergeCell ref="G99:G100"/>
    <mergeCell ref="H99:H100"/>
    <mergeCell ref="I99:I100"/>
    <mergeCell ref="J99:J100"/>
    <mergeCell ref="K99:K100"/>
    <mergeCell ref="J96:J97"/>
    <mergeCell ref="H234:H235"/>
    <mergeCell ref="I234:I235"/>
    <mergeCell ref="L99:L100"/>
    <mergeCell ref="M99:M100"/>
    <mergeCell ref="G96:G97"/>
    <mergeCell ref="H96:H97"/>
    <mergeCell ref="I105:I106"/>
    <mergeCell ref="J105:J106"/>
    <mergeCell ref="K105:K106"/>
    <mergeCell ref="I96:I97"/>
    <mergeCell ref="L105:L106"/>
    <mergeCell ref="M105:M106"/>
    <mergeCell ref="G108:G109"/>
    <mergeCell ref="H108:H109"/>
    <mergeCell ref="I108:I109"/>
    <mergeCell ref="J108:J109"/>
    <mergeCell ref="K108:K109"/>
    <mergeCell ref="L108:L109"/>
    <mergeCell ref="M108:M109"/>
    <mergeCell ref="H105:H106"/>
    <mergeCell ref="A93:A101"/>
    <mergeCell ref="D93:D101"/>
    <mergeCell ref="E93:E101"/>
    <mergeCell ref="A102:A110"/>
    <mergeCell ref="D102:D110"/>
    <mergeCell ref="E102:E110"/>
    <mergeCell ref="G105:G106"/>
    <mergeCell ref="A111:A119"/>
    <mergeCell ref="D111:D119"/>
    <mergeCell ref="E111:E119"/>
    <mergeCell ref="G114:G115"/>
    <mergeCell ref="H114:H115"/>
    <mergeCell ref="I114:I115"/>
    <mergeCell ref="G117:G118"/>
    <mergeCell ref="H117:H118"/>
    <mergeCell ref="I117:I118"/>
    <mergeCell ref="J117:J118"/>
    <mergeCell ref="K117:K118"/>
    <mergeCell ref="J114:J115"/>
    <mergeCell ref="K114:K115"/>
    <mergeCell ref="L117:L118"/>
    <mergeCell ref="J126:J127"/>
    <mergeCell ref="K126:K127"/>
    <mergeCell ref="L126:L127"/>
    <mergeCell ref="M126:M127"/>
    <mergeCell ref="H123:H124"/>
    <mergeCell ref="H126:H127"/>
    <mergeCell ref="I126:I127"/>
    <mergeCell ref="L114:L115"/>
    <mergeCell ref="M114:M115"/>
    <mergeCell ref="K123:K124"/>
    <mergeCell ref="G123:G124"/>
    <mergeCell ref="A120:A128"/>
    <mergeCell ref="D120:D128"/>
    <mergeCell ref="E120:E128"/>
    <mergeCell ref="M117:M118"/>
    <mergeCell ref="M123:M124"/>
    <mergeCell ref="G126:G127"/>
    <mergeCell ref="J132:J133"/>
    <mergeCell ref="K132:K133"/>
    <mergeCell ref="G132:G133"/>
    <mergeCell ref="L132:L133"/>
    <mergeCell ref="I123:I124"/>
    <mergeCell ref="A129:A137"/>
    <mergeCell ref="D129:D137"/>
    <mergeCell ref="E129:E137"/>
    <mergeCell ref="L123:L124"/>
    <mergeCell ref="J123:J124"/>
    <mergeCell ref="M132:M133"/>
    <mergeCell ref="G135:G136"/>
    <mergeCell ref="H135:H136"/>
    <mergeCell ref="I135:I136"/>
    <mergeCell ref="J135:J136"/>
    <mergeCell ref="K135:K136"/>
    <mergeCell ref="L135:L136"/>
    <mergeCell ref="M135:M136"/>
    <mergeCell ref="H132:H133"/>
    <mergeCell ref="I132:I133"/>
    <mergeCell ref="M141:M142"/>
    <mergeCell ref="G144:G145"/>
    <mergeCell ref="H144:H145"/>
    <mergeCell ref="I144:I145"/>
    <mergeCell ref="J144:J145"/>
    <mergeCell ref="K144:K145"/>
    <mergeCell ref="L144:L145"/>
    <mergeCell ref="M144:M145"/>
    <mergeCell ref="H141:H142"/>
    <mergeCell ref="I141:I142"/>
    <mergeCell ref="A147:A155"/>
    <mergeCell ref="D147:D155"/>
    <mergeCell ref="E147:E155"/>
    <mergeCell ref="L141:L142"/>
    <mergeCell ref="J141:J142"/>
    <mergeCell ref="K141:K142"/>
    <mergeCell ref="G141:G142"/>
    <mergeCell ref="A138:A146"/>
    <mergeCell ref="D138:D146"/>
    <mergeCell ref="E138:E146"/>
    <mergeCell ref="I150:I151"/>
    <mergeCell ref="J150:J151"/>
    <mergeCell ref="K150:K151"/>
    <mergeCell ref="G150:G151"/>
    <mergeCell ref="L150:L151"/>
    <mergeCell ref="M150:M151"/>
    <mergeCell ref="G153:G154"/>
    <mergeCell ref="H153:H154"/>
    <mergeCell ref="I153:I154"/>
    <mergeCell ref="J153:J154"/>
    <mergeCell ref="K153:K154"/>
    <mergeCell ref="L153:L154"/>
    <mergeCell ref="M153:M154"/>
    <mergeCell ref="H150:H151"/>
    <mergeCell ref="M159:M160"/>
    <mergeCell ref="G162:G163"/>
    <mergeCell ref="H162:H163"/>
    <mergeCell ref="I162:I163"/>
    <mergeCell ref="J162:J163"/>
    <mergeCell ref="K162:K163"/>
    <mergeCell ref="L162:L163"/>
    <mergeCell ref="M162:M163"/>
    <mergeCell ref="A165:A173"/>
    <mergeCell ref="D165:D173"/>
    <mergeCell ref="E165:E173"/>
    <mergeCell ref="L159:L160"/>
    <mergeCell ref="J159:J160"/>
    <mergeCell ref="K159:K160"/>
    <mergeCell ref="G159:G160"/>
    <mergeCell ref="A156:A164"/>
    <mergeCell ref="D156:D164"/>
    <mergeCell ref="E156:E164"/>
    <mergeCell ref="I168:I169"/>
    <mergeCell ref="J168:J169"/>
    <mergeCell ref="K168:K169"/>
    <mergeCell ref="G168:G169"/>
    <mergeCell ref="H159:H160"/>
    <mergeCell ref="I159:I160"/>
    <mergeCell ref="L168:L169"/>
    <mergeCell ref="M168:M169"/>
    <mergeCell ref="G171:G172"/>
    <mergeCell ref="H171:H172"/>
    <mergeCell ref="I171:I172"/>
    <mergeCell ref="J171:J172"/>
    <mergeCell ref="K171:K172"/>
    <mergeCell ref="L171:L172"/>
    <mergeCell ref="M171:M172"/>
    <mergeCell ref="H168:H169"/>
    <mergeCell ref="M177:M178"/>
    <mergeCell ref="G180:G181"/>
    <mergeCell ref="H180:H181"/>
    <mergeCell ref="I180:I181"/>
    <mergeCell ref="J180:J181"/>
    <mergeCell ref="K180:K181"/>
    <mergeCell ref="L180:L181"/>
    <mergeCell ref="M180:M181"/>
    <mergeCell ref="H177:H178"/>
    <mergeCell ref="I177:I178"/>
    <mergeCell ref="A183:A191"/>
    <mergeCell ref="D183:D191"/>
    <mergeCell ref="E183:E191"/>
    <mergeCell ref="L177:L178"/>
    <mergeCell ref="J177:J178"/>
    <mergeCell ref="K177:K178"/>
    <mergeCell ref="G177:G178"/>
    <mergeCell ref="A174:A182"/>
    <mergeCell ref="D174:D182"/>
    <mergeCell ref="E174:E182"/>
    <mergeCell ref="I186:I187"/>
    <mergeCell ref="J186:J187"/>
    <mergeCell ref="K186:K187"/>
    <mergeCell ref="G186:G187"/>
    <mergeCell ref="L186:L187"/>
    <mergeCell ref="M186:M187"/>
    <mergeCell ref="G189:G190"/>
    <mergeCell ref="H189:H190"/>
    <mergeCell ref="I189:I190"/>
    <mergeCell ref="J189:J190"/>
    <mergeCell ref="K189:K190"/>
    <mergeCell ref="L189:L190"/>
    <mergeCell ref="M189:M190"/>
    <mergeCell ref="H186:H187"/>
    <mergeCell ref="M195:M196"/>
    <mergeCell ref="G198:G199"/>
    <mergeCell ref="H198:H199"/>
    <mergeCell ref="I198:I199"/>
    <mergeCell ref="J198:J199"/>
    <mergeCell ref="K198:K199"/>
    <mergeCell ref="L198:L199"/>
    <mergeCell ref="M198:M199"/>
    <mergeCell ref="A201:A209"/>
    <mergeCell ref="D201:D209"/>
    <mergeCell ref="E201:E209"/>
    <mergeCell ref="L195:L196"/>
    <mergeCell ref="J195:J196"/>
    <mergeCell ref="K195:K196"/>
    <mergeCell ref="G195:G196"/>
    <mergeCell ref="A192:A200"/>
    <mergeCell ref="D192:D200"/>
    <mergeCell ref="E192:E200"/>
    <mergeCell ref="I204:I205"/>
    <mergeCell ref="J204:J205"/>
    <mergeCell ref="K204:K205"/>
    <mergeCell ref="G204:G205"/>
    <mergeCell ref="H195:H196"/>
    <mergeCell ref="I195:I196"/>
    <mergeCell ref="L204:L205"/>
    <mergeCell ref="M204:M205"/>
    <mergeCell ref="G207:G208"/>
    <mergeCell ref="H207:H208"/>
    <mergeCell ref="I207:I208"/>
    <mergeCell ref="J207:J208"/>
    <mergeCell ref="K207:K208"/>
    <mergeCell ref="L207:L208"/>
    <mergeCell ref="M207:M208"/>
    <mergeCell ref="H204:H205"/>
    <mergeCell ref="M213:M214"/>
    <mergeCell ref="G216:G217"/>
    <mergeCell ref="H216:H217"/>
    <mergeCell ref="I216:I217"/>
    <mergeCell ref="J216:J217"/>
    <mergeCell ref="K216:K217"/>
    <mergeCell ref="L216:L217"/>
    <mergeCell ref="M216:M217"/>
    <mergeCell ref="H213:H214"/>
    <mergeCell ref="I213:I214"/>
    <mergeCell ref="A219:A227"/>
    <mergeCell ref="D219:D227"/>
    <mergeCell ref="E219:E227"/>
    <mergeCell ref="L213:L214"/>
    <mergeCell ref="J213:J214"/>
    <mergeCell ref="K213:K214"/>
    <mergeCell ref="G213:G214"/>
    <mergeCell ref="A210:A218"/>
    <mergeCell ref="D210:D218"/>
    <mergeCell ref="E210:E218"/>
    <mergeCell ref="I222:I223"/>
    <mergeCell ref="J222:J223"/>
    <mergeCell ref="K222:K223"/>
    <mergeCell ref="G222:G223"/>
    <mergeCell ref="L222:L223"/>
    <mergeCell ref="M222:M223"/>
    <mergeCell ref="G225:G226"/>
    <mergeCell ref="H225:H226"/>
    <mergeCell ref="I225:I226"/>
    <mergeCell ref="J225:J226"/>
    <mergeCell ref="K225:K226"/>
    <mergeCell ref="L225:L226"/>
    <mergeCell ref="M225:M226"/>
    <mergeCell ref="H222:H223"/>
    <mergeCell ref="I435:I436"/>
    <mergeCell ref="J435:J436"/>
    <mergeCell ref="K435:K436"/>
    <mergeCell ref="A432:A440"/>
    <mergeCell ref="D432:D440"/>
    <mergeCell ref="E432:E440"/>
    <mergeCell ref="G435:G436"/>
    <mergeCell ref="L435:L436"/>
    <mergeCell ref="M435:M436"/>
    <mergeCell ref="G438:G439"/>
    <mergeCell ref="H438:H439"/>
    <mergeCell ref="I438:I439"/>
    <mergeCell ref="J438:J439"/>
    <mergeCell ref="K438:K439"/>
    <mergeCell ref="L438:L439"/>
    <mergeCell ref="M438:M439"/>
    <mergeCell ref="H435:H436"/>
  </mergeCells>
  <printOptions horizontalCentered="1"/>
  <pageMargins left="0.2362204724409449" right="0.2362204724409449" top="0.31496062992125984" bottom="0.31496062992125984" header="0.2755905511811024" footer="0.2362204724409449"/>
  <pageSetup horizontalDpi="600" verticalDpi="600" orientation="landscape" paperSize="9" scale="79" r:id="rId1"/>
  <headerFooter alignWithMargins="0">
    <oddFooter>&amp;C&amp;9&amp;P</oddFooter>
  </headerFooter>
  <rowBreaks count="6" manualBreakCount="6">
    <brk id="65" max="255" man="1"/>
    <brk id="128" max="255" man="1"/>
    <brk id="191" max="255" man="1"/>
    <brk id="254" max="255" man="1"/>
    <brk id="317" max="255" man="1"/>
    <brk id="3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ZOUM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Nowek</dc:creator>
  <cp:keywords/>
  <dc:description/>
  <cp:lastModifiedBy>hbekier</cp:lastModifiedBy>
  <cp:lastPrinted>2009-12-07T06:38:51Z</cp:lastPrinted>
  <dcterms:created xsi:type="dcterms:W3CDTF">2004-09-28T08:07:24Z</dcterms:created>
  <dcterms:modified xsi:type="dcterms:W3CDTF">2009-12-07T08:40:13Z</dcterms:modified>
  <cp:category/>
  <cp:version/>
  <cp:contentType/>
  <cp:contentStatus/>
</cp:coreProperties>
</file>