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4" sheetId="1" r:id="rId1"/>
  </sheets>
  <definedNames>
    <definedName name="_xlnm.Print_Area" localSheetId="0">'Arkusz4'!$A$1:$L$42</definedName>
    <definedName name="_xlnm.Print_Titles" localSheetId="0">'Arkusz4'!$7:$10</definedName>
  </definedNames>
  <calcPr fullCalcOnLoad="1"/>
</workbook>
</file>

<file path=xl/sharedStrings.xml><?xml version="1.0" encoding="utf-8"?>
<sst xmlns="http://schemas.openxmlformats.org/spreadsheetml/2006/main" count="73" uniqueCount="57">
  <si>
    <t>L.p.</t>
  </si>
  <si>
    <t>Dz.</t>
  </si>
  <si>
    <t>Rozdz.</t>
  </si>
  <si>
    <t>Podmiot otrzymujący dotację</t>
  </si>
  <si>
    <t>Dotacja podmiotowa</t>
  </si>
  <si>
    <t>Dotacja celowa</t>
  </si>
  <si>
    <t>Plan</t>
  </si>
  <si>
    <t>Wykonanie</t>
  </si>
  <si>
    <t>OGÓŁEM</t>
  </si>
  <si>
    <t>A. ZADANIA GMINY</t>
  </si>
  <si>
    <t>Dom  Środowisk Twórczych</t>
  </si>
  <si>
    <t>2.</t>
  </si>
  <si>
    <t>Biuro Wystaw Artystycznych</t>
  </si>
  <si>
    <t>3.</t>
  </si>
  <si>
    <t>Kieleckie Centrum Kultury</t>
  </si>
  <si>
    <t>4.</t>
  </si>
  <si>
    <t>Miejska Biblioteka Publiczna</t>
  </si>
  <si>
    <t>5.</t>
  </si>
  <si>
    <t>B. ZADANIA POWIATU</t>
  </si>
  <si>
    <t>%           /7:6/</t>
  </si>
  <si>
    <t>%          /11:10/</t>
  </si>
  <si>
    <t>w zł</t>
  </si>
  <si>
    <t>MIASTO KIELCE</t>
  </si>
  <si>
    <t>Kielecki Teatr Tańca</t>
  </si>
  <si>
    <t>6.</t>
  </si>
  <si>
    <t>I. Zadania własne</t>
  </si>
  <si>
    <t>Dom Kultury "Zameczek"</t>
  </si>
  <si>
    <t>Muzeum Zabawek i Zabawy</t>
  </si>
  <si>
    <t>Muzeum Historii Kielc</t>
  </si>
  <si>
    <t>Miejski Ośrodek Sportu i Rekreacji</t>
  </si>
  <si>
    <t xml:space="preserve"> I. Zadania własne</t>
  </si>
  <si>
    <t>II. Zadania realizowane na podstawie porozumień między jednostkami samorządu terytorialnego</t>
  </si>
  <si>
    <t xml:space="preserve">DOTACJE Z BUDŻETU MIASTA DLA JEDNOSTEK SEKTORA FINANSÓW PUBLICZNYCH  </t>
  </si>
  <si>
    <t>Powiat Kielecki</t>
  </si>
  <si>
    <t>1.</t>
  </si>
  <si>
    <t>7.</t>
  </si>
  <si>
    <t>8.</t>
  </si>
  <si>
    <t>Inne powiaty-na pokrycie kosztów utrzymania dzieci z terenu miasta Kielc, umieszczonych w placowkach opiekuńczo wychowawczych na terenie innych powiatów</t>
  </si>
  <si>
    <t>Inne powiaty-na pokrycie kosztów utrzymania dzieci z terenu miasta Kielc, umieszczonych w rodzinach zastepczych na terenie innych powiatów</t>
  </si>
  <si>
    <t>Tabela Nr 16</t>
  </si>
  <si>
    <t>12.</t>
  </si>
  <si>
    <t>Urząd Gminy Zagnańsk</t>
  </si>
  <si>
    <t>Urząd Gminy w Morawicy</t>
  </si>
  <si>
    <t xml:space="preserve"> </t>
  </si>
  <si>
    <t>Urząd Miasta i Gminy w Chmielniku</t>
  </si>
  <si>
    <t>Urząd Gminy Łagów</t>
  </si>
  <si>
    <t>11.</t>
  </si>
  <si>
    <t>13.</t>
  </si>
  <si>
    <t>14.</t>
  </si>
  <si>
    <t>15.</t>
  </si>
  <si>
    <t>po zmianach na 30.06.2013r.</t>
  </si>
  <si>
    <t>na początek roku 2013</t>
  </si>
  <si>
    <t>9.</t>
  </si>
  <si>
    <t>10.</t>
  </si>
  <si>
    <t>Wojewódzki Szpital Zespolony w Kielcach</t>
  </si>
  <si>
    <t>Teatr Lalki i Aktora Kubuś</t>
  </si>
  <si>
    <t>16.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</si>
</sst>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_ ;\-#,##0\ "/>
    <numFmt numFmtId="172" formatCode="#,##0.000"/>
    <numFmt numFmtId="173" formatCode="#,##0.0000"/>
  </numFmts>
  <fonts count="5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2"/>
      <color indexed="14"/>
      <name val="Arial"/>
      <family val="2"/>
    </font>
    <font>
      <sz val="12"/>
      <color indexed="14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33CC"/>
      <name val="Arial"/>
      <family val="2"/>
    </font>
    <font>
      <sz val="10"/>
      <color rgb="FFFF33CC"/>
      <name val="Arial"/>
      <family val="2"/>
    </font>
    <font>
      <sz val="12"/>
      <color rgb="FFFF33CC"/>
      <name val="Arial"/>
      <family val="2"/>
    </font>
    <font>
      <sz val="12"/>
      <color rgb="FFFF33CC"/>
      <name val="Times New Roman"/>
      <family val="1"/>
    </font>
    <font>
      <sz val="10"/>
      <color rgb="FFFF33CC"/>
      <name val="Times New Roman"/>
      <family val="1"/>
    </font>
    <font>
      <sz val="11"/>
      <color rgb="FFFF33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69" fontId="0" fillId="0" borderId="10" xfId="52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70" fontId="0" fillId="0" borderId="12" xfId="52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0" fontId="0" fillId="0" borderId="10" xfId="52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right" vertical="center" wrapText="1"/>
    </xf>
    <xf numFmtId="170" fontId="3" fillId="0" borderId="12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3" fontId="0" fillId="0" borderId="16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169" fontId="0" fillId="0" borderId="16" xfId="52" applyNumberFormat="1" applyFont="1" applyFill="1" applyBorder="1" applyAlignment="1">
      <alignment horizontal="right" wrapText="1"/>
    </xf>
    <xf numFmtId="170" fontId="0" fillId="0" borderId="17" xfId="52" applyNumberFormat="1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169" fontId="0" fillId="0" borderId="12" xfId="52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3" fontId="53" fillId="0" borderId="0" xfId="0" applyNumberFormat="1" applyFont="1" applyFill="1" applyAlignment="1">
      <alignment vertical="center"/>
    </xf>
    <xf numFmtId="4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3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0" fontId="52" fillId="0" borderId="0" xfId="0" applyFont="1" applyFill="1" applyAlignment="1">
      <alignment vertical="center"/>
    </xf>
    <xf numFmtId="3" fontId="52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4" fontId="53" fillId="0" borderId="0" xfId="0" applyNumberFormat="1" applyFont="1" applyFill="1" applyAlignment="1">
      <alignment vertical="center"/>
    </xf>
    <xf numFmtId="3" fontId="53" fillId="0" borderId="0" xfId="0" applyNumberFormat="1" applyFont="1" applyFill="1" applyAlignment="1">
      <alignment vertical="center"/>
    </xf>
    <xf numFmtId="168" fontId="54" fillId="0" borderId="0" xfId="52" applyNumberFormat="1" applyFont="1" applyFill="1" applyBorder="1" applyAlignment="1">
      <alignment horizontal="center" vertical="top" wrapText="1"/>
    </xf>
    <xf numFmtId="4" fontId="53" fillId="0" borderId="0" xfId="0" applyNumberFormat="1" applyFont="1" applyFill="1" applyAlignment="1">
      <alignment/>
    </xf>
    <xf numFmtId="168" fontId="55" fillId="0" borderId="0" xfId="52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wrapText="1"/>
    </xf>
    <xf numFmtId="3" fontId="52" fillId="0" borderId="0" xfId="0" applyNumberFormat="1" applyFont="1" applyFill="1" applyBorder="1" applyAlignment="1">
      <alignment horizontal="right" wrapText="1"/>
    </xf>
    <xf numFmtId="4" fontId="52" fillId="0" borderId="0" xfId="0" applyNumberFormat="1" applyFont="1" applyFill="1" applyBorder="1" applyAlignment="1">
      <alignment horizontal="right" wrapText="1"/>
    </xf>
    <xf numFmtId="169" fontId="52" fillId="0" borderId="0" xfId="52" applyNumberFormat="1" applyFont="1" applyFill="1" applyBorder="1" applyAlignment="1">
      <alignment horizontal="right" wrapText="1"/>
    </xf>
    <xf numFmtId="170" fontId="56" fillId="0" borderId="0" xfId="52" applyNumberFormat="1" applyFont="1" applyFill="1" applyBorder="1" applyAlignment="1">
      <alignment horizontal="right" wrapText="1"/>
    </xf>
    <xf numFmtId="169" fontId="52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169" fontId="9" fillId="0" borderId="10" xfId="52" applyNumberFormat="1" applyFont="1" applyFill="1" applyBorder="1" applyAlignment="1">
      <alignment horizontal="right" wrapText="1"/>
    </xf>
    <xf numFmtId="169" fontId="0" fillId="0" borderId="10" xfId="52" applyNumberFormat="1" applyFont="1" applyFill="1" applyBorder="1" applyAlignment="1">
      <alignment horizontal="right" wrapText="1"/>
    </xf>
    <xf numFmtId="3" fontId="0" fillId="0" borderId="2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wrapText="1"/>
    </xf>
    <xf numFmtId="3" fontId="9" fillId="0" borderId="18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69" fontId="9" fillId="0" borderId="10" xfId="52" applyNumberFormat="1" applyFont="1" applyFill="1" applyBorder="1" applyAlignment="1">
      <alignment horizontal="right" vertical="center" wrapText="1"/>
    </xf>
    <xf numFmtId="170" fontId="9" fillId="0" borderId="12" xfId="52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4" fontId="9" fillId="0" borderId="18" xfId="0" applyNumberFormat="1" applyFont="1" applyFill="1" applyBorder="1" applyAlignment="1">
      <alignment horizontal="right" wrapText="1"/>
    </xf>
    <xf numFmtId="169" fontId="9" fillId="0" borderId="12" xfId="52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justify" wrapText="1"/>
    </xf>
    <xf numFmtId="4" fontId="9" fillId="0" borderId="10" xfId="0" applyNumberFormat="1" applyFont="1" applyFill="1" applyBorder="1" applyAlignment="1">
      <alignment horizontal="right" wrapText="1"/>
    </xf>
    <xf numFmtId="170" fontId="9" fillId="0" borderId="12" xfId="52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70" fontId="7" fillId="0" borderId="12" xfId="52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="80" zoomScaleSheetLayoutView="80" workbookViewId="0" topLeftCell="A1">
      <pane ySplit="2850" topLeftCell="A10" activePane="topLeft" state="split"/>
      <selection pane="topLeft" activeCell="E2" sqref="E2"/>
      <selection pane="bottomLeft" activeCell="A10" sqref="A10"/>
    </sheetView>
  </sheetViews>
  <sheetFormatPr defaultColWidth="9.140625" defaultRowHeight="12.75"/>
  <cols>
    <col min="1" max="1" width="3.8515625" style="44" customWidth="1"/>
    <col min="2" max="2" width="4.57421875" style="44" customWidth="1"/>
    <col min="3" max="3" width="7.57421875" style="44" customWidth="1"/>
    <col min="4" max="4" width="36.140625" style="44" customWidth="1"/>
    <col min="5" max="5" width="12.28125" style="44" customWidth="1"/>
    <col min="6" max="6" width="13.00390625" style="44" customWidth="1"/>
    <col min="7" max="7" width="13.8515625" style="43" customWidth="1"/>
    <col min="8" max="8" width="6.28125" style="44" customWidth="1"/>
    <col min="9" max="9" width="11.140625" style="44" customWidth="1"/>
    <col min="10" max="10" width="12.57421875" style="44" customWidth="1"/>
    <col min="11" max="11" width="13.00390625" style="43" customWidth="1"/>
    <col min="12" max="12" width="7.421875" style="44" customWidth="1"/>
    <col min="13" max="15" width="3.57421875" style="44" customWidth="1"/>
    <col min="16" max="16" width="12.7109375" style="44" bestFit="1" customWidth="1"/>
    <col min="17" max="17" width="15.140625" style="44" bestFit="1" customWidth="1"/>
    <col min="18" max="18" width="16.00390625" style="44" bestFit="1" customWidth="1"/>
    <col min="19" max="16384" width="9.140625" style="44" customWidth="1"/>
  </cols>
  <sheetData>
    <row r="1" spans="1:12" ht="20.25" customHeight="1">
      <c r="A1" s="114" t="s">
        <v>22</v>
      </c>
      <c r="B1" s="5"/>
      <c r="C1" s="5"/>
      <c r="D1" s="43"/>
      <c r="E1" s="43"/>
      <c r="F1" s="43"/>
      <c r="H1" s="43"/>
      <c r="I1" s="43"/>
      <c r="J1" s="43"/>
      <c r="K1" s="5" t="s">
        <v>39</v>
      </c>
      <c r="L1" s="43"/>
    </row>
    <row r="2" spans="1:12" ht="20.25" customHeight="1">
      <c r="A2" s="42"/>
      <c r="B2" s="43"/>
      <c r="C2" s="43"/>
      <c r="D2" s="43"/>
      <c r="E2" s="43"/>
      <c r="F2" s="43"/>
      <c r="H2" s="43"/>
      <c r="I2" s="43"/>
      <c r="J2" s="43"/>
      <c r="L2" s="43"/>
    </row>
    <row r="3" spans="1:12" ht="15" customHeight="1">
      <c r="A3" s="42"/>
      <c r="B3" s="43"/>
      <c r="C3" s="43"/>
      <c r="D3" s="43"/>
      <c r="E3" s="43"/>
      <c r="F3" s="43"/>
      <c r="H3" s="43"/>
      <c r="I3" s="43"/>
      <c r="J3" s="43"/>
      <c r="L3" s="43"/>
    </row>
    <row r="4" spans="1:12" ht="26.25" customHeight="1">
      <c r="A4" s="108" t="s">
        <v>32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30.75" customHeight="1">
      <c r="A5" s="6"/>
      <c r="B5" s="7"/>
      <c r="C5" s="7"/>
      <c r="D5" s="7"/>
      <c r="E5" s="7"/>
      <c r="F5" s="7"/>
      <c r="G5" s="7"/>
      <c r="H5" s="7"/>
      <c r="I5" s="8"/>
      <c r="J5" s="7"/>
      <c r="K5" s="7"/>
      <c r="L5" s="7"/>
    </row>
    <row r="6" spans="1:12" ht="2.2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 t="s">
        <v>21</v>
      </c>
    </row>
    <row r="7" spans="1:12" s="45" customFormat="1" ht="26.25" customHeight="1">
      <c r="A7" s="110" t="s">
        <v>0</v>
      </c>
      <c r="B7" s="112" t="s">
        <v>1</v>
      </c>
      <c r="C7" s="112" t="s">
        <v>2</v>
      </c>
      <c r="D7" s="112" t="s">
        <v>3</v>
      </c>
      <c r="E7" s="112" t="s">
        <v>4</v>
      </c>
      <c r="F7" s="112"/>
      <c r="G7" s="112"/>
      <c r="H7" s="112"/>
      <c r="I7" s="112" t="s">
        <v>5</v>
      </c>
      <c r="J7" s="112"/>
      <c r="K7" s="112"/>
      <c r="L7" s="113"/>
    </row>
    <row r="8" spans="1:12" s="45" customFormat="1" ht="30" customHeight="1">
      <c r="A8" s="111"/>
      <c r="B8" s="106"/>
      <c r="C8" s="106"/>
      <c r="D8" s="106"/>
      <c r="E8" s="106" t="s">
        <v>6</v>
      </c>
      <c r="F8" s="106"/>
      <c r="G8" s="106" t="s">
        <v>7</v>
      </c>
      <c r="H8" s="106" t="s">
        <v>19</v>
      </c>
      <c r="I8" s="106" t="s">
        <v>6</v>
      </c>
      <c r="J8" s="106"/>
      <c r="K8" s="106" t="s">
        <v>7</v>
      </c>
      <c r="L8" s="107" t="s">
        <v>20</v>
      </c>
    </row>
    <row r="9" spans="1:12" s="45" customFormat="1" ht="48.75" customHeight="1">
      <c r="A9" s="111"/>
      <c r="B9" s="106"/>
      <c r="C9" s="106"/>
      <c r="D9" s="106"/>
      <c r="E9" s="9" t="s">
        <v>51</v>
      </c>
      <c r="F9" s="9" t="s">
        <v>50</v>
      </c>
      <c r="G9" s="106"/>
      <c r="H9" s="106"/>
      <c r="I9" s="9" t="s">
        <v>51</v>
      </c>
      <c r="J9" s="9" t="s">
        <v>50</v>
      </c>
      <c r="K9" s="106"/>
      <c r="L9" s="107"/>
    </row>
    <row r="10" spans="1:12" s="43" customFormat="1" ht="12.75">
      <c r="A10" s="90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2">
        <v>12</v>
      </c>
    </row>
    <row r="11" spans="1:18" s="48" customFormat="1" ht="24.75" customHeight="1">
      <c r="A11" s="93"/>
      <c r="B11" s="22"/>
      <c r="C11" s="22"/>
      <c r="D11" s="94" t="s">
        <v>8</v>
      </c>
      <c r="E11" s="76">
        <f>E13+E32</f>
        <v>16071014</v>
      </c>
      <c r="F11" s="76">
        <f>F13+F32</f>
        <v>18914614</v>
      </c>
      <c r="G11" s="82">
        <f>G13+G32</f>
        <v>9748954</v>
      </c>
      <c r="H11" s="83">
        <f>G11/F11*100</f>
        <v>51.54191357011039</v>
      </c>
      <c r="I11" s="76">
        <f>I13+I32</f>
        <v>2954428</v>
      </c>
      <c r="J11" s="76">
        <f>J13+J32</f>
        <v>3716428</v>
      </c>
      <c r="K11" s="82">
        <f>K13+K32</f>
        <v>445769.73</v>
      </c>
      <c r="L11" s="84">
        <f>K11/J11*100</f>
        <v>11.994574629186951</v>
      </c>
      <c r="M11" s="46"/>
      <c r="N11" s="47"/>
      <c r="P11" s="46"/>
      <c r="Q11" s="46"/>
      <c r="R11" s="47"/>
    </row>
    <row r="12" spans="1:15" s="50" customFormat="1" ht="9.75" customHeight="1">
      <c r="A12" s="95"/>
      <c r="B12" s="96"/>
      <c r="C12" s="96"/>
      <c r="D12" s="97"/>
      <c r="E12" s="77"/>
      <c r="F12" s="77"/>
      <c r="G12" s="98"/>
      <c r="H12" s="73"/>
      <c r="I12" s="77"/>
      <c r="J12" s="77"/>
      <c r="K12" s="98"/>
      <c r="L12" s="99"/>
      <c r="M12" s="49"/>
      <c r="O12" s="49"/>
    </row>
    <row r="13" spans="1:16" s="48" customFormat="1" ht="24" customHeight="1">
      <c r="A13" s="93"/>
      <c r="B13" s="22"/>
      <c r="C13" s="100"/>
      <c r="D13" s="94" t="s">
        <v>9</v>
      </c>
      <c r="E13" s="76">
        <f>E15</f>
        <v>12586744</v>
      </c>
      <c r="F13" s="76">
        <f>F15</f>
        <v>12925044</v>
      </c>
      <c r="G13" s="82">
        <f>G15</f>
        <v>6661670</v>
      </c>
      <c r="H13" s="83">
        <f>G13/F13*100</f>
        <v>51.540791659974225</v>
      </c>
      <c r="I13" s="76">
        <f>I15</f>
        <v>2307000</v>
      </c>
      <c r="J13" s="76">
        <f>J15</f>
        <v>3001000</v>
      </c>
      <c r="K13" s="82">
        <f>K15</f>
        <v>211833.02000000002</v>
      </c>
      <c r="L13" s="84">
        <f>K13/J13*100</f>
        <v>7.058747750749752</v>
      </c>
      <c r="N13" s="46"/>
      <c r="O13" s="46"/>
      <c r="P13" s="46"/>
    </row>
    <row r="14" spans="1:12" s="51" customFormat="1" ht="8.25" customHeight="1">
      <c r="A14" s="95"/>
      <c r="B14" s="96"/>
      <c r="C14" s="96"/>
      <c r="D14" s="101"/>
      <c r="E14" s="77"/>
      <c r="F14" s="77"/>
      <c r="G14" s="98"/>
      <c r="H14" s="73"/>
      <c r="I14" s="77"/>
      <c r="J14" s="77"/>
      <c r="K14" s="98"/>
      <c r="L14" s="99"/>
    </row>
    <row r="15" spans="1:14" s="51" customFormat="1" ht="18" customHeight="1">
      <c r="A15" s="102"/>
      <c r="B15" s="103"/>
      <c r="C15" s="103"/>
      <c r="D15" s="104" t="s">
        <v>25</v>
      </c>
      <c r="E15" s="77">
        <f>SUM(E16:E31)</f>
        <v>12586744</v>
      </c>
      <c r="F15" s="77">
        <f>SUM(F16:F31)</f>
        <v>12925044</v>
      </c>
      <c r="G15" s="98">
        <f>SUM(G16:G31)</f>
        <v>6661670</v>
      </c>
      <c r="H15" s="73">
        <f>G15/F15*100</f>
        <v>51.540791659974225</v>
      </c>
      <c r="I15" s="77">
        <f>SUM(I16:I31)</f>
        <v>2307000</v>
      </c>
      <c r="J15" s="77">
        <f>SUM(J16:J31)</f>
        <v>3001000</v>
      </c>
      <c r="K15" s="98">
        <f>SUM(K16:K31)</f>
        <v>211833.02000000002</v>
      </c>
      <c r="L15" s="99">
        <f>K15/J15*100</f>
        <v>7.058747750749752</v>
      </c>
      <c r="N15" s="52"/>
    </row>
    <row r="16" spans="1:14" s="53" customFormat="1" ht="24.75" customHeight="1">
      <c r="A16" s="17" t="s">
        <v>34</v>
      </c>
      <c r="B16" s="11">
        <v>801</v>
      </c>
      <c r="C16" s="11">
        <v>80104</v>
      </c>
      <c r="D16" s="12" t="s">
        <v>41</v>
      </c>
      <c r="E16" s="13"/>
      <c r="F16" s="13"/>
      <c r="G16" s="15"/>
      <c r="H16" s="73"/>
      <c r="I16" s="13">
        <v>0</v>
      </c>
      <c r="J16" s="13">
        <v>19000</v>
      </c>
      <c r="K16" s="15">
        <v>10845.84</v>
      </c>
      <c r="L16" s="105">
        <f>K16/J16*100</f>
        <v>57.083368421052626</v>
      </c>
      <c r="N16" s="54"/>
    </row>
    <row r="17" spans="1:14" s="53" customFormat="1" ht="24.75" customHeight="1">
      <c r="A17" s="17" t="s">
        <v>11</v>
      </c>
      <c r="B17" s="11">
        <v>801</v>
      </c>
      <c r="C17" s="11">
        <v>80104</v>
      </c>
      <c r="D17" s="12" t="s">
        <v>44</v>
      </c>
      <c r="E17" s="13"/>
      <c r="F17" s="13"/>
      <c r="G17" s="15"/>
      <c r="H17" s="73"/>
      <c r="I17" s="13"/>
      <c r="J17" s="13">
        <v>4300</v>
      </c>
      <c r="K17" s="15">
        <v>3642</v>
      </c>
      <c r="L17" s="105">
        <f aca="true" t="shared" si="0" ref="L17:L23">K17/J17*100</f>
        <v>84.69767441860465</v>
      </c>
      <c r="N17" s="54"/>
    </row>
    <row r="18" spans="1:14" s="53" customFormat="1" ht="24.75" customHeight="1">
      <c r="A18" s="17" t="s">
        <v>13</v>
      </c>
      <c r="B18" s="11">
        <v>801</v>
      </c>
      <c r="C18" s="11">
        <v>80104</v>
      </c>
      <c r="D18" s="12" t="s">
        <v>42</v>
      </c>
      <c r="E18" s="13"/>
      <c r="F18" s="13"/>
      <c r="G18" s="15"/>
      <c r="H18" s="73"/>
      <c r="I18" s="13"/>
      <c r="J18" s="13">
        <v>6000</v>
      </c>
      <c r="K18" s="15">
        <v>2158.32</v>
      </c>
      <c r="L18" s="105"/>
      <c r="N18" s="54"/>
    </row>
    <row r="19" spans="1:14" s="53" customFormat="1" ht="24.75" customHeight="1">
      <c r="A19" s="17" t="s">
        <v>15</v>
      </c>
      <c r="B19" s="11">
        <v>801</v>
      </c>
      <c r="C19" s="11">
        <v>80106</v>
      </c>
      <c r="D19" s="12" t="s">
        <v>45</v>
      </c>
      <c r="E19" s="13"/>
      <c r="F19" s="13"/>
      <c r="G19" s="15"/>
      <c r="H19" s="73"/>
      <c r="I19" s="13"/>
      <c r="J19" s="13">
        <v>1400</v>
      </c>
      <c r="K19" s="15">
        <v>590.76</v>
      </c>
      <c r="L19" s="105">
        <f t="shared" si="0"/>
        <v>42.19714285714286</v>
      </c>
      <c r="N19" s="54"/>
    </row>
    <row r="20" spans="1:14" s="53" customFormat="1" ht="22.5" customHeight="1">
      <c r="A20" s="17" t="s">
        <v>17</v>
      </c>
      <c r="B20" s="11">
        <v>801</v>
      </c>
      <c r="C20" s="11">
        <v>80106</v>
      </c>
      <c r="D20" s="12" t="s">
        <v>42</v>
      </c>
      <c r="E20" s="13"/>
      <c r="F20" s="13"/>
      <c r="G20" s="13"/>
      <c r="H20" s="74" t="s">
        <v>43</v>
      </c>
      <c r="I20" s="13">
        <v>0</v>
      </c>
      <c r="J20" s="13">
        <v>2000</v>
      </c>
      <c r="K20" s="15">
        <v>496.36</v>
      </c>
      <c r="L20" s="105">
        <f t="shared" si="0"/>
        <v>24.818</v>
      </c>
      <c r="N20" s="54"/>
    </row>
    <row r="21" spans="1:14" s="53" customFormat="1" ht="22.5" customHeight="1">
      <c r="A21" s="17" t="s">
        <v>24</v>
      </c>
      <c r="B21" s="11">
        <v>801</v>
      </c>
      <c r="C21" s="11">
        <v>80106</v>
      </c>
      <c r="D21" s="12" t="s">
        <v>41</v>
      </c>
      <c r="E21" s="13"/>
      <c r="F21" s="75"/>
      <c r="G21" s="75"/>
      <c r="H21" s="74"/>
      <c r="I21" s="13"/>
      <c r="J21" s="13">
        <v>1300</v>
      </c>
      <c r="K21" s="15">
        <v>594.74</v>
      </c>
      <c r="L21" s="105">
        <f t="shared" si="0"/>
        <v>45.74923076923077</v>
      </c>
      <c r="N21" s="54"/>
    </row>
    <row r="22" spans="1:14" s="53" customFormat="1" ht="30.75" customHeight="1">
      <c r="A22" s="17" t="s">
        <v>35</v>
      </c>
      <c r="B22" s="11">
        <v>851</v>
      </c>
      <c r="C22" s="11">
        <v>85111</v>
      </c>
      <c r="D22" s="12" t="s">
        <v>54</v>
      </c>
      <c r="E22" s="13"/>
      <c r="F22" s="75"/>
      <c r="G22" s="75"/>
      <c r="H22" s="74"/>
      <c r="I22" s="13"/>
      <c r="J22" s="13">
        <v>200000</v>
      </c>
      <c r="K22" s="15">
        <v>0</v>
      </c>
      <c r="L22" s="105">
        <f t="shared" si="0"/>
        <v>0</v>
      </c>
      <c r="N22" s="54"/>
    </row>
    <row r="23" spans="1:14" s="53" customFormat="1" ht="24" customHeight="1">
      <c r="A23" s="17" t="s">
        <v>36</v>
      </c>
      <c r="B23" s="11">
        <v>900</v>
      </c>
      <c r="C23" s="11">
        <v>90019</v>
      </c>
      <c r="D23" s="12" t="s">
        <v>29</v>
      </c>
      <c r="E23" s="13"/>
      <c r="F23" s="75"/>
      <c r="G23" s="75"/>
      <c r="H23" s="74"/>
      <c r="I23" s="13"/>
      <c r="J23" s="13">
        <v>160000</v>
      </c>
      <c r="K23" s="15">
        <v>9980</v>
      </c>
      <c r="L23" s="105">
        <f t="shared" si="0"/>
        <v>6.2375</v>
      </c>
      <c r="N23" s="54"/>
    </row>
    <row r="24" spans="1:14" s="53" customFormat="1" ht="21.75" customHeight="1">
      <c r="A24" s="17" t="s">
        <v>52</v>
      </c>
      <c r="B24" s="11">
        <v>921</v>
      </c>
      <c r="C24" s="11">
        <v>92106</v>
      </c>
      <c r="D24" s="12" t="s">
        <v>55</v>
      </c>
      <c r="E24" s="13"/>
      <c r="F24" s="75">
        <v>2000</v>
      </c>
      <c r="G24" s="75">
        <v>2000</v>
      </c>
      <c r="H24" s="14">
        <f aca="true" t="shared" si="1" ref="H24:H30">G24/F24*100</f>
        <v>100</v>
      </c>
      <c r="I24" s="13"/>
      <c r="J24" s="13"/>
      <c r="K24" s="15"/>
      <c r="L24" s="99"/>
      <c r="N24" s="54"/>
    </row>
    <row r="25" spans="1:14" s="3" customFormat="1" ht="22.5" customHeight="1">
      <c r="A25" s="17" t="s">
        <v>53</v>
      </c>
      <c r="B25" s="11">
        <v>921</v>
      </c>
      <c r="C25" s="11">
        <v>92109</v>
      </c>
      <c r="D25" s="12" t="s">
        <v>26</v>
      </c>
      <c r="E25" s="13">
        <v>1490000</v>
      </c>
      <c r="F25" s="13">
        <v>1440000</v>
      </c>
      <c r="G25" s="15">
        <v>725002</v>
      </c>
      <c r="H25" s="14">
        <f t="shared" si="1"/>
        <v>50.34736111111111</v>
      </c>
      <c r="I25" s="13"/>
      <c r="J25" s="13"/>
      <c r="K25" s="15"/>
      <c r="L25" s="16"/>
      <c r="N25" s="4"/>
    </row>
    <row r="26" spans="1:12" s="55" customFormat="1" ht="21.75" customHeight="1">
      <c r="A26" s="17" t="s">
        <v>46</v>
      </c>
      <c r="B26" s="11">
        <v>921</v>
      </c>
      <c r="C26" s="11">
        <v>92113</v>
      </c>
      <c r="D26" s="12" t="s">
        <v>14</v>
      </c>
      <c r="E26" s="13">
        <v>3978000</v>
      </c>
      <c r="F26" s="13">
        <v>4178000</v>
      </c>
      <c r="G26" s="15">
        <v>2189000</v>
      </c>
      <c r="H26" s="14">
        <f t="shared" si="1"/>
        <v>52.393489707994256</v>
      </c>
      <c r="I26" s="13"/>
      <c r="J26" s="13"/>
      <c r="K26" s="15"/>
      <c r="L26" s="16"/>
    </row>
    <row r="27" spans="1:14" s="1" customFormat="1" ht="19.5" customHeight="1">
      <c r="A27" s="17" t="s">
        <v>40</v>
      </c>
      <c r="B27" s="11">
        <v>921</v>
      </c>
      <c r="C27" s="11">
        <v>92114</v>
      </c>
      <c r="D27" s="12" t="s">
        <v>23</v>
      </c>
      <c r="E27" s="13">
        <v>1800000</v>
      </c>
      <c r="F27" s="13">
        <v>1936300</v>
      </c>
      <c r="G27" s="15">
        <v>1036300</v>
      </c>
      <c r="H27" s="14">
        <f t="shared" si="1"/>
        <v>53.51959923565563</v>
      </c>
      <c r="I27" s="13">
        <v>100000</v>
      </c>
      <c r="J27" s="13">
        <v>100000</v>
      </c>
      <c r="K27" s="15">
        <v>100000</v>
      </c>
      <c r="L27" s="16">
        <f>K27/J27*100</f>
        <v>100</v>
      </c>
      <c r="N27" s="2"/>
    </row>
    <row r="28" spans="1:15" s="55" customFormat="1" ht="19.5" customHeight="1">
      <c r="A28" s="17" t="s">
        <v>47</v>
      </c>
      <c r="B28" s="11">
        <v>921</v>
      </c>
      <c r="C28" s="11">
        <v>92116</v>
      </c>
      <c r="D28" s="12" t="s">
        <v>16</v>
      </c>
      <c r="E28" s="13">
        <v>4168744</v>
      </c>
      <c r="F28" s="13">
        <v>4168744</v>
      </c>
      <c r="G28" s="15">
        <v>2084370</v>
      </c>
      <c r="H28" s="14">
        <f t="shared" si="1"/>
        <v>49.99995202391895</v>
      </c>
      <c r="I28" s="13">
        <v>0</v>
      </c>
      <c r="J28" s="13">
        <v>300000</v>
      </c>
      <c r="K28" s="15">
        <v>0</v>
      </c>
      <c r="L28" s="16">
        <f>K28/J28*100</f>
        <v>0</v>
      </c>
      <c r="N28" s="56"/>
      <c r="O28" s="56"/>
    </row>
    <row r="29" spans="1:17" s="55" customFormat="1" ht="21.75" customHeight="1">
      <c r="A29" s="17" t="s">
        <v>48</v>
      </c>
      <c r="B29" s="11">
        <v>921</v>
      </c>
      <c r="C29" s="11">
        <v>92118</v>
      </c>
      <c r="D29" s="12" t="s">
        <v>28</v>
      </c>
      <c r="E29" s="13">
        <v>1150000</v>
      </c>
      <c r="F29" s="13">
        <v>1150000</v>
      </c>
      <c r="G29" s="15">
        <v>574998</v>
      </c>
      <c r="H29" s="14">
        <f t="shared" si="1"/>
        <v>49.999826086956524</v>
      </c>
      <c r="I29" s="13">
        <v>45000</v>
      </c>
      <c r="J29" s="13">
        <v>45000</v>
      </c>
      <c r="K29" s="15">
        <v>10390</v>
      </c>
      <c r="L29" s="16">
        <f>K29/J29*100</f>
        <v>23.08888888888889</v>
      </c>
      <c r="N29" s="56"/>
      <c r="O29" s="56"/>
      <c r="Q29" s="57"/>
    </row>
    <row r="30" spans="1:17" s="55" customFormat="1" ht="21.75" customHeight="1">
      <c r="A30" s="17" t="s">
        <v>49</v>
      </c>
      <c r="B30" s="11">
        <v>921</v>
      </c>
      <c r="C30" s="11">
        <v>92118</v>
      </c>
      <c r="D30" s="12" t="s">
        <v>27</v>
      </c>
      <c r="E30" s="13">
        <v>0</v>
      </c>
      <c r="F30" s="13">
        <v>50000</v>
      </c>
      <c r="G30" s="15">
        <v>50000</v>
      </c>
      <c r="H30" s="19">
        <f t="shared" si="1"/>
        <v>100</v>
      </c>
      <c r="I30" s="13"/>
      <c r="J30" s="13"/>
      <c r="K30" s="15"/>
      <c r="L30" s="16"/>
      <c r="N30" s="56"/>
      <c r="O30" s="56"/>
      <c r="Q30" s="57"/>
    </row>
    <row r="31" spans="1:17" s="48" customFormat="1" ht="19.5" customHeight="1">
      <c r="A31" s="17" t="s">
        <v>56</v>
      </c>
      <c r="B31" s="11">
        <v>926</v>
      </c>
      <c r="C31" s="41">
        <v>92604</v>
      </c>
      <c r="D31" s="12" t="s">
        <v>29</v>
      </c>
      <c r="E31" s="13"/>
      <c r="F31" s="13"/>
      <c r="G31" s="13"/>
      <c r="H31" s="14">
        <v>0</v>
      </c>
      <c r="I31" s="13">
        <v>2162000</v>
      </c>
      <c r="J31" s="13">
        <v>2162000</v>
      </c>
      <c r="K31" s="15">
        <v>73135</v>
      </c>
      <c r="L31" s="16">
        <f aca="true" t="shared" si="2" ref="L31:L40">K31/J31*100</f>
        <v>3.382747456059204</v>
      </c>
      <c r="N31" s="47"/>
      <c r="Q31" s="47"/>
    </row>
    <row r="32" spans="1:17" s="48" customFormat="1" ht="26.25" customHeight="1">
      <c r="A32" s="79"/>
      <c r="B32" s="80"/>
      <c r="C32" s="80"/>
      <c r="D32" s="81" t="s">
        <v>18</v>
      </c>
      <c r="E32" s="76">
        <f>SUM(E33,E41)</f>
        <v>3484270</v>
      </c>
      <c r="F32" s="76">
        <f>SUM(F33,F41)</f>
        <v>5989570</v>
      </c>
      <c r="G32" s="82">
        <f>SUM(G33,G41)</f>
        <v>3087284</v>
      </c>
      <c r="H32" s="83">
        <f aca="true" t="shared" si="3" ref="H32:H40">G32/F32*100</f>
        <v>51.544334568257824</v>
      </c>
      <c r="I32" s="76">
        <f>SUM(I33,I41)</f>
        <v>647428</v>
      </c>
      <c r="J32" s="76">
        <f>SUM(J33,J41)</f>
        <v>715428</v>
      </c>
      <c r="K32" s="82">
        <f>SUM(K33,K41)</f>
        <v>233936.71</v>
      </c>
      <c r="L32" s="84">
        <f t="shared" si="2"/>
        <v>32.69884740323275</v>
      </c>
      <c r="N32" s="47"/>
      <c r="Q32" s="46"/>
    </row>
    <row r="33" spans="1:14" s="51" customFormat="1" ht="21" customHeight="1">
      <c r="A33" s="85"/>
      <c r="B33" s="86"/>
      <c r="C33" s="86"/>
      <c r="D33" s="87" t="s">
        <v>30</v>
      </c>
      <c r="E33" s="78">
        <f>SUM(E34:E40)</f>
        <v>3484270</v>
      </c>
      <c r="F33" s="78">
        <f>SUM(F34:F40)</f>
        <v>5889570</v>
      </c>
      <c r="G33" s="88">
        <f>SUM(G34:G40)</f>
        <v>2987284</v>
      </c>
      <c r="H33" s="83">
        <f t="shared" si="3"/>
        <v>50.72159767181644</v>
      </c>
      <c r="I33" s="78">
        <f>SUM(I34:I40)</f>
        <v>647428</v>
      </c>
      <c r="J33" s="78">
        <f>SUM(J34:J40)</f>
        <v>715428</v>
      </c>
      <c r="K33" s="88">
        <f>SUM(K34:K40)</f>
        <v>233936.71</v>
      </c>
      <c r="L33" s="89">
        <f t="shared" si="2"/>
        <v>32.69884740323275</v>
      </c>
      <c r="M33" s="58"/>
      <c r="N33" s="59"/>
    </row>
    <row r="34" spans="1:14" s="45" customFormat="1" ht="66.75" customHeight="1">
      <c r="A34" s="10" t="s">
        <v>34</v>
      </c>
      <c r="B34" s="34">
        <v>852</v>
      </c>
      <c r="C34" s="34">
        <v>85201</v>
      </c>
      <c r="D34" s="35" t="s">
        <v>37</v>
      </c>
      <c r="E34" s="36"/>
      <c r="F34" s="37"/>
      <c r="G34" s="38"/>
      <c r="H34" s="14"/>
      <c r="I34" s="36">
        <v>126000</v>
      </c>
      <c r="J34" s="36">
        <v>126000</v>
      </c>
      <c r="K34" s="39">
        <v>16178.81</v>
      </c>
      <c r="L34" s="40">
        <f t="shared" si="2"/>
        <v>12.840325396825397</v>
      </c>
      <c r="M34" s="60"/>
      <c r="N34" s="61"/>
    </row>
    <row r="35" spans="1:14" s="45" customFormat="1" ht="54.75" customHeight="1">
      <c r="A35" s="10" t="s">
        <v>11</v>
      </c>
      <c r="B35" s="34">
        <v>852</v>
      </c>
      <c r="C35" s="34">
        <v>85204</v>
      </c>
      <c r="D35" s="35" t="s">
        <v>38</v>
      </c>
      <c r="E35" s="36"/>
      <c r="F35" s="37"/>
      <c r="G35" s="38"/>
      <c r="H35" s="14"/>
      <c r="I35" s="36">
        <v>376140</v>
      </c>
      <c r="J35" s="36">
        <v>376140</v>
      </c>
      <c r="K35" s="39">
        <v>176113.9</v>
      </c>
      <c r="L35" s="40">
        <f t="shared" si="2"/>
        <v>46.82136970277024</v>
      </c>
      <c r="M35" s="60"/>
      <c r="N35" s="61"/>
    </row>
    <row r="36" spans="1:14" s="45" customFormat="1" ht="20.25" customHeight="1">
      <c r="A36" s="10" t="s">
        <v>13</v>
      </c>
      <c r="B36" s="34">
        <v>853</v>
      </c>
      <c r="C36" s="34">
        <v>85311</v>
      </c>
      <c r="D36" s="35" t="s">
        <v>33</v>
      </c>
      <c r="E36" s="36"/>
      <c r="F36" s="37"/>
      <c r="G36" s="38"/>
      <c r="H36" s="14"/>
      <c r="I36" s="36">
        <v>43288</v>
      </c>
      <c r="J36" s="36">
        <v>43288</v>
      </c>
      <c r="K36" s="39">
        <v>41644</v>
      </c>
      <c r="L36" s="40">
        <f t="shared" si="2"/>
        <v>96.20218074293106</v>
      </c>
      <c r="M36" s="60"/>
      <c r="N36" s="61"/>
    </row>
    <row r="37" spans="1:14" s="45" customFormat="1" ht="20.25" customHeight="1">
      <c r="A37" s="10"/>
      <c r="B37" s="34">
        <v>921</v>
      </c>
      <c r="C37" s="34">
        <v>92106</v>
      </c>
      <c r="D37" s="35" t="s">
        <v>55</v>
      </c>
      <c r="E37" s="36"/>
      <c r="F37" s="37">
        <v>2320300</v>
      </c>
      <c r="G37" s="38">
        <v>1160148</v>
      </c>
      <c r="H37" s="19">
        <f t="shared" si="3"/>
        <v>49.99991380424945</v>
      </c>
      <c r="I37" s="36">
        <v>77000</v>
      </c>
      <c r="J37" s="36">
        <v>145000</v>
      </c>
      <c r="K37" s="39">
        <v>0</v>
      </c>
      <c r="L37" s="40">
        <f t="shared" si="2"/>
        <v>0</v>
      </c>
      <c r="M37" s="60"/>
      <c r="N37" s="61"/>
    </row>
    <row r="38" spans="1:17" s="55" customFormat="1" ht="18" customHeight="1">
      <c r="A38" s="10" t="s">
        <v>15</v>
      </c>
      <c r="B38" s="11">
        <v>921</v>
      </c>
      <c r="C38" s="11">
        <v>92109</v>
      </c>
      <c r="D38" s="18" t="s">
        <v>10</v>
      </c>
      <c r="E38" s="13">
        <v>1378000</v>
      </c>
      <c r="F38" s="13">
        <v>1448000</v>
      </c>
      <c r="G38" s="15">
        <v>758998</v>
      </c>
      <c r="H38" s="19">
        <f t="shared" si="3"/>
        <v>52.41698895027624</v>
      </c>
      <c r="I38" s="13"/>
      <c r="J38" s="13"/>
      <c r="K38" s="15"/>
      <c r="L38" s="16">
        <v>0</v>
      </c>
      <c r="M38" s="62"/>
      <c r="N38" s="56"/>
      <c r="Q38" s="57"/>
    </row>
    <row r="39" spans="1:15" s="55" customFormat="1" ht="21" customHeight="1">
      <c r="A39" s="10" t="s">
        <v>17</v>
      </c>
      <c r="B39" s="11">
        <v>921</v>
      </c>
      <c r="C39" s="11">
        <v>92110</v>
      </c>
      <c r="D39" s="18" t="s">
        <v>12</v>
      </c>
      <c r="E39" s="13">
        <v>710000</v>
      </c>
      <c r="F39" s="13">
        <v>713000</v>
      </c>
      <c r="G39" s="15">
        <v>358002</v>
      </c>
      <c r="H39" s="14">
        <f t="shared" si="3"/>
        <v>50.210659186535764</v>
      </c>
      <c r="I39" s="13"/>
      <c r="J39" s="13"/>
      <c r="K39" s="15"/>
      <c r="L39" s="16">
        <v>0</v>
      </c>
      <c r="M39" s="62"/>
      <c r="N39" s="57"/>
      <c r="O39" s="57"/>
    </row>
    <row r="40" spans="1:14" s="55" customFormat="1" ht="18.75" customHeight="1">
      <c r="A40" s="10" t="s">
        <v>24</v>
      </c>
      <c r="B40" s="11">
        <v>921</v>
      </c>
      <c r="C40" s="11">
        <v>92118</v>
      </c>
      <c r="D40" s="12" t="s">
        <v>27</v>
      </c>
      <c r="E40" s="13">
        <v>1396270</v>
      </c>
      <c r="F40" s="13">
        <v>1408270</v>
      </c>
      <c r="G40" s="15">
        <v>710136</v>
      </c>
      <c r="H40" s="19">
        <f t="shared" si="3"/>
        <v>50.42612567192371</v>
      </c>
      <c r="I40" s="13">
        <v>25000</v>
      </c>
      <c r="J40" s="13">
        <v>25000</v>
      </c>
      <c r="K40" s="15">
        <v>0</v>
      </c>
      <c r="L40" s="16">
        <f t="shared" si="2"/>
        <v>0</v>
      </c>
      <c r="M40" s="62"/>
      <c r="N40" s="57"/>
    </row>
    <row r="41" spans="1:15" s="48" customFormat="1" ht="40.5" customHeight="1">
      <c r="A41" s="17"/>
      <c r="B41" s="11"/>
      <c r="C41" s="22"/>
      <c r="D41" s="23" t="s">
        <v>31</v>
      </c>
      <c r="E41" s="20">
        <v>0</v>
      </c>
      <c r="F41" s="20">
        <f>SUM(F42)</f>
        <v>100000</v>
      </c>
      <c r="G41" s="21">
        <f aca="true" t="shared" si="4" ref="G41:L41">SUM(G42)</f>
        <v>100000</v>
      </c>
      <c r="H41" s="24">
        <f t="shared" si="4"/>
        <v>100</v>
      </c>
      <c r="I41" s="20">
        <f t="shared" si="4"/>
        <v>0</v>
      </c>
      <c r="J41" s="20">
        <f t="shared" si="4"/>
        <v>0</v>
      </c>
      <c r="K41" s="21">
        <f t="shared" si="4"/>
        <v>0</v>
      </c>
      <c r="L41" s="25">
        <f t="shared" si="4"/>
        <v>0</v>
      </c>
      <c r="M41" s="63"/>
      <c r="O41" s="46"/>
    </row>
    <row r="42" spans="1:14" s="48" customFormat="1" ht="15.75" customHeight="1">
      <c r="A42" s="17">
        <v>1</v>
      </c>
      <c r="B42" s="11">
        <v>921</v>
      </c>
      <c r="C42" s="11">
        <v>92110</v>
      </c>
      <c r="D42" s="12" t="s">
        <v>12</v>
      </c>
      <c r="E42" s="13">
        <v>0</v>
      </c>
      <c r="F42" s="13">
        <v>100000</v>
      </c>
      <c r="G42" s="15">
        <v>100000</v>
      </c>
      <c r="H42" s="14">
        <f>G42/F42*100</f>
        <v>100</v>
      </c>
      <c r="I42" s="13">
        <v>0</v>
      </c>
      <c r="J42" s="13">
        <v>0</v>
      </c>
      <c r="K42" s="15">
        <v>0</v>
      </c>
      <c r="L42" s="16">
        <v>0</v>
      </c>
      <c r="M42" s="63"/>
      <c r="N42" s="47"/>
    </row>
    <row r="43" spans="1:14" s="51" customFormat="1" ht="22.5" customHeight="1" thickBot="1">
      <c r="A43" s="26"/>
      <c r="B43" s="27"/>
      <c r="C43" s="28"/>
      <c r="D43" s="29"/>
      <c r="E43" s="30"/>
      <c r="F43" s="30"/>
      <c r="G43" s="31"/>
      <c r="H43" s="32"/>
      <c r="I43" s="30"/>
      <c r="J43" s="30"/>
      <c r="K43" s="31"/>
      <c r="L43" s="33"/>
      <c r="M43" s="64"/>
      <c r="N43" s="59"/>
    </row>
    <row r="44" spans="1:14" s="51" customFormat="1" ht="15.75" customHeight="1">
      <c r="A44" s="65"/>
      <c r="B44" s="65"/>
      <c r="C44" s="65"/>
      <c r="D44" s="66"/>
      <c r="E44" s="67"/>
      <c r="F44" s="67"/>
      <c r="G44" s="68"/>
      <c r="H44" s="69"/>
      <c r="I44" s="67"/>
      <c r="J44" s="67"/>
      <c r="K44" s="68"/>
      <c r="L44" s="70"/>
      <c r="M44" s="64"/>
      <c r="N44" s="59"/>
    </row>
    <row r="45" spans="1:13" s="51" customFormat="1" ht="15">
      <c r="A45" s="43"/>
      <c r="B45" s="43"/>
      <c r="C45" s="43"/>
      <c r="D45" s="43"/>
      <c r="E45" s="43"/>
      <c r="F45" s="43"/>
      <c r="G45" s="71"/>
      <c r="H45" s="43"/>
      <c r="I45" s="43"/>
      <c r="J45" s="43"/>
      <c r="K45" s="43"/>
      <c r="L45" s="43"/>
      <c r="M45" s="64"/>
    </row>
    <row r="46" spans="1:13" ht="12.75">
      <c r="A46" s="43"/>
      <c r="B46" s="43"/>
      <c r="C46" s="43"/>
      <c r="D46" s="43"/>
      <c r="E46" s="43"/>
      <c r="F46" s="43"/>
      <c r="H46" s="43"/>
      <c r="I46" s="43"/>
      <c r="J46" s="43"/>
      <c r="L46" s="43"/>
      <c r="M46" s="72"/>
    </row>
    <row r="47" spans="1:13" ht="12.75">
      <c r="A47" s="43"/>
      <c r="B47" s="43"/>
      <c r="C47" s="43"/>
      <c r="D47" s="43"/>
      <c r="E47" s="43"/>
      <c r="F47" s="43"/>
      <c r="H47" s="43"/>
      <c r="I47" s="43"/>
      <c r="J47" s="43"/>
      <c r="L47" s="43"/>
      <c r="M47" s="72"/>
    </row>
  </sheetData>
  <sheetProtection/>
  <mergeCells count="13">
    <mergeCell ref="E8:F8"/>
    <mergeCell ref="G8:G9"/>
    <mergeCell ref="H8:H9"/>
    <mergeCell ref="I8:J8"/>
    <mergeCell ref="K8:K9"/>
    <mergeCell ref="L8:L9"/>
    <mergeCell ref="A4:L4"/>
    <mergeCell ref="A7:A9"/>
    <mergeCell ref="B7:B9"/>
    <mergeCell ref="C7:C9"/>
    <mergeCell ref="D7:D9"/>
    <mergeCell ref="E7:H7"/>
    <mergeCell ref="I7:L7"/>
  </mergeCells>
  <printOptions/>
  <pageMargins left="0.3937007874015748" right="0.3937007874015748" top="0.3937007874015748" bottom="0.35433070866141736" header="0.5118110236220472" footer="0.15748031496062992"/>
  <pageSetup firstPageNumber="210" useFirstPageNumber="1" horizontalDpi="600" verticalDpi="600" orientation="landscape" paperSize="9" r:id="rId1"/>
  <headerFooter alignWithMargins="0">
    <oddFooter>&amp;C&amp;P</oddFooter>
  </headerFooter>
  <ignoredErrors>
    <ignoredError sqref="H32 H13 H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zoiium</cp:lastModifiedBy>
  <cp:lastPrinted>2013-08-29T06:59:15Z</cp:lastPrinted>
  <dcterms:created xsi:type="dcterms:W3CDTF">2004-02-17T10:57:28Z</dcterms:created>
  <dcterms:modified xsi:type="dcterms:W3CDTF">2013-08-29T07:00:26Z</dcterms:modified>
  <cp:category/>
  <cp:version/>
  <cp:contentType/>
  <cp:contentStatus/>
</cp:coreProperties>
</file>