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tabRatio="703" activeTab="0"/>
  </bookViews>
  <sheets>
    <sheet name="przedsiewziecia zbiorczo" sheetId="1" r:id="rId1"/>
    <sheet name="Arkusz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<sst xmlns="http://schemas.openxmlformats.org/spreadsheetml/2006/main" count="33" uniqueCount="29">
  <si>
    <t>Poz.</t>
  </si>
  <si>
    <t>1.</t>
  </si>
  <si>
    <t>A</t>
  </si>
  <si>
    <t>w zł</t>
  </si>
  <si>
    <t>(1)</t>
  </si>
  <si>
    <t>(2)</t>
  </si>
  <si>
    <t>(3)</t>
  </si>
  <si>
    <t>(4)</t>
  </si>
  <si>
    <t>(5)</t>
  </si>
  <si>
    <t>(6)</t>
  </si>
  <si>
    <t>(7)</t>
  </si>
  <si>
    <t>(8)</t>
  </si>
  <si>
    <t>Miasto Kielce</t>
  </si>
  <si>
    <t>Nazwa Przedsięwzięcia</t>
  </si>
  <si>
    <t>Łączna nakłady finansowe</t>
  </si>
  <si>
    <t>Stopień realizacji          %               4:3</t>
  </si>
  <si>
    <t>%               7:6</t>
  </si>
  <si>
    <t>PRZEDSIĘWZIĘCIA OGÓŁEM, w tym:</t>
  </si>
  <si>
    <t xml:space="preserve">  - bieżące</t>
  </si>
  <si>
    <t xml:space="preserve">  - majątkowe</t>
  </si>
  <si>
    <t>2.</t>
  </si>
  <si>
    <t xml:space="preserve">Zbiorcze zestawienie przedsięwzięć Miasta Kielce </t>
  </si>
  <si>
    <t>Programy, projekty lub zadania zwiazane z programami realizowanymi z udziałem środków, o których mowa w art.5.ust.1 pkt 2 i 3 UoFP razem (UE)</t>
  </si>
  <si>
    <t>Pozostałe programy, projekty lub zadania</t>
  </si>
  <si>
    <t>Tabela Nr 2</t>
  </si>
  <si>
    <t>Rok 2013</t>
  </si>
  <si>
    <t>Wykonanie                            na dzień  30.06.2013</t>
  </si>
  <si>
    <t>Planowane wydatki                      po zmianach na 30.06.2013</t>
  </si>
  <si>
    <t>Wydatki poniesione do dnia 30.06.2013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</si>
</sst>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  <numFmt numFmtId="170" formatCode="[$-415]d\ mmmm\ yyyy"/>
  </numFmts>
  <fonts count="52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7"/>
      <name val="Arial"/>
      <family val="2"/>
    </font>
    <font>
      <b/>
      <u val="single"/>
      <sz val="13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vertical="center" wrapText="1"/>
    </xf>
    <xf numFmtId="4" fontId="14" fillId="33" borderId="12" xfId="0" applyNumberFormat="1" applyFont="1" applyFill="1" applyBorder="1" applyAlignment="1">
      <alignment vertical="center"/>
    </xf>
    <xf numFmtId="164" fontId="14" fillId="33" borderId="12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 wrapText="1"/>
    </xf>
    <xf numFmtId="4" fontId="9" fillId="33" borderId="11" xfId="0" applyNumberFormat="1" applyFont="1" applyFill="1" applyBorder="1" applyAlignment="1">
      <alignment vertical="center"/>
    </xf>
    <xf numFmtId="164" fontId="9" fillId="33" borderId="11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49" fontId="7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_Nr_3_unijn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_Nr_4_pozosta&#322;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edsiewziecia UE"/>
      <sheetName val="Arkusz1"/>
      <sheetName val="Arkusz1 (2)"/>
      <sheetName val="Arkusz2"/>
      <sheetName val="Arkusz3"/>
      <sheetName val="Arkusz4"/>
      <sheetName val="Arkusz5"/>
      <sheetName val="Arkusz6"/>
      <sheetName val="Arkusz3 (2)"/>
      <sheetName val="Arkusz4 (2)"/>
      <sheetName val="Arkusz7"/>
      <sheetName val="Arkusz8"/>
      <sheetName val="Arkusz9"/>
      <sheetName val="Arkusz10"/>
    </sheetNames>
    <sheetDataSet>
      <sheetData sheetId="0">
        <row r="20">
          <cell r="G20">
            <v>42679651</v>
          </cell>
          <cell r="H20">
            <v>26117115</v>
          </cell>
          <cell r="L20">
            <v>16572666</v>
          </cell>
          <cell r="M20">
            <v>6604757.449999999</v>
          </cell>
        </row>
        <row r="563">
          <cell r="G563">
            <v>743279121</v>
          </cell>
          <cell r="H563">
            <v>368083661</v>
          </cell>
          <cell r="L563">
            <v>223168978</v>
          </cell>
          <cell r="M563">
            <v>42278446.00000001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zedsiewziecia pozostale"/>
      <sheetName val="Arkusz1"/>
    </sheetNames>
    <sheetDataSet>
      <sheetData sheetId="0">
        <row r="19">
          <cell r="G19">
            <v>1704192623</v>
          </cell>
          <cell r="H19">
            <v>325156819.97999996</v>
          </cell>
          <cell r="K19">
            <v>216194411</v>
          </cell>
          <cell r="L19">
            <v>103141303.09</v>
          </cell>
        </row>
        <row r="308">
          <cell r="G308">
            <v>355550838</v>
          </cell>
          <cell r="H308">
            <v>86301443</v>
          </cell>
          <cell r="K308">
            <v>54870126</v>
          </cell>
          <cell r="L308">
            <v>7509310.54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selection activeCell="A29" sqref="A29:H29"/>
    </sheetView>
  </sheetViews>
  <sheetFormatPr defaultColWidth="9.140625" defaultRowHeight="12.75"/>
  <cols>
    <col min="1" max="1" width="4.421875" style="2" customWidth="1"/>
    <col min="2" max="2" width="63.7109375" style="11" customWidth="1"/>
    <col min="3" max="4" width="17.7109375" style="3" customWidth="1"/>
    <col min="5" max="5" width="8.7109375" style="3" customWidth="1"/>
    <col min="6" max="7" width="16.7109375" style="3" customWidth="1"/>
    <col min="8" max="8" width="6.57421875" style="3" customWidth="1"/>
    <col min="9" max="16384" width="9.140625" style="3" customWidth="1"/>
  </cols>
  <sheetData>
    <row r="1" ht="12.75">
      <c r="G1" s="60" t="s">
        <v>24</v>
      </c>
    </row>
    <row r="2" ht="12.75">
      <c r="G2" s="51"/>
    </row>
    <row r="3" spans="3:7" s="19" customFormat="1" ht="14.25" customHeight="1">
      <c r="C3" s="20"/>
      <c r="D3" s="20"/>
      <c r="G3" s="52"/>
    </row>
    <row r="4" spans="3:7" ht="11.25" customHeight="1">
      <c r="C4" s="10"/>
      <c r="D4" s="10"/>
      <c r="G4" s="52"/>
    </row>
    <row r="5" spans="1:8" ht="12.75">
      <c r="A5" s="50" t="s">
        <v>12</v>
      </c>
      <c r="C5" s="10"/>
      <c r="D5" s="10"/>
      <c r="F5" s="3"/>
      <c r="H5" s="21"/>
    </row>
    <row r="6" spans="3:4" ht="4.5" customHeight="1">
      <c r="C6" s="10"/>
      <c r="D6" s="10"/>
    </row>
    <row r="7" spans="1:10" ht="22.5" customHeight="1">
      <c r="A7" s="62" t="s">
        <v>21</v>
      </c>
      <c r="B7" s="62"/>
      <c r="C7" s="62"/>
      <c r="D7" s="62"/>
      <c r="E7" s="62"/>
      <c r="F7" s="62"/>
      <c r="G7" s="62"/>
      <c r="H7" s="62"/>
      <c r="J7" s="4"/>
    </row>
    <row r="8" spans="1:10" ht="14.25">
      <c r="A8" s="6"/>
      <c r="B8" s="5"/>
      <c r="C8" s="9"/>
      <c r="D8" s="9"/>
      <c r="E8" s="6"/>
      <c r="F8" s="6"/>
      <c r="G8" s="6"/>
      <c r="H8" s="12" t="s">
        <v>3</v>
      </c>
      <c r="I8" s="1"/>
      <c r="J8" s="4"/>
    </row>
    <row r="9" spans="1:10" ht="4.5" customHeight="1">
      <c r="A9" s="6"/>
      <c r="B9" s="5"/>
      <c r="C9" s="9"/>
      <c r="D9" s="9"/>
      <c r="E9" s="6"/>
      <c r="F9" s="6"/>
      <c r="G9" s="6"/>
      <c r="H9" s="6"/>
      <c r="I9" s="1"/>
      <c r="J9" s="4"/>
    </row>
    <row r="10" spans="1:10" s="7" customFormat="1" ht="21" customHeight="1">
      <c r="A10" s="63" t="s">
        <v>0</v>
      </c>
      <c r="B10" s="64" t="s">
        <v>13</v>
      </c>
      <c r="C10" s="65" t="s">
        <v>14</v>
      </c>
      <c r="D10" s="67" t="s">
        <v>28</v>
      </c>
      <c r="E10" s="69" t="s">
        <v>15</v>
      </c>
      <c r="F10" s="71" t="s">
        <v>25</v>
      </c>
      <c r="G10" s="72"/>
      <c r="H10" s="73"/>
      <c r="I10" s="42"/>
      <c r="J10" s="8"/>
    </row>
    <row r="11" spans="1:10" s="7" customFormat="1" ht="57" customHeight="1">
      <c r="A11" s="63"/>
      <c r="B11" s="64"/>
      <c r="C11" s="66"/>
      <c r="D11" s="68"/>
      <c r="E11" s="70"/>
      <c r="F11" s="43" t="s">
        <v>27</v>
      </c>
      <c r="G11" s="44" t="s">
        <v>26</v>
      </c>
      <c r="H11" s="45" t="s">
        <v>16</v>
      </c>
      <c r="J11" s="8"/>
    </row>
    <row r="12" spans="1:26" s="49" customFormat="1" ht="15" customHeight="1">
      <c r="A12" s="46" t="s">
        <v>4</v>
      </c>
      <c r="B12" s="47" t="s">
        <v>5</v>
      </c>
      <c r="C12" s="46" t="s">
        <v>6</v>
      </c>
      <c r="D12" s="46" t="s">
        <v>7</v>
      </c>
      <c r="E12" s="48" t="s">
        <v>8</v>
      </c>
      <c r="F12" s="48" t="s">
        <v>9</v>
      </c>
      <c r="G12" s="48" t="s">
        <v>10</v>
      </c>
      <c r="H12" s="46" t="s">
        <v>11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s="26" customFormat="1" ht="24.75" customHeight="1">
      <c r="A13" s="22" t="s">
        <v>2</v>
      </c>
      <c r="B13" s="23" t="s">
        <v>17</v>
      </c>
      <c r="C13" s="24">
        <f>SUM(C14:C15)</f>
        <v>2845702233</v>
      </c>
      <c r="D13" s="24">
        <f>SUM(D14:D15)</f>
        <v>805659038.98</v>
      </c>
      <c r="E13" s="25">
        <f>IF(C13&gt;0,D13/C13*100,"-")</f>
        <v>28.311431520741266</v>
      </c>
      <c r="F13" s="24">
        <f>SUM(F14:F15)</f>
        <v>510806181</v>
      </c>
      <c r="G13" s="24">
        <f>SUM(G14:G15)</f>
        <v>159533817.08</v>
      </c>
      <c r="H13" s="25">
        <f>IF(F13&gt;0,G13/F13*100,"-")</f>
        <v>31.23177107365504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s="31" customFormat="1" ht="19.5" customHeight="1">
      <c r="A14" s="27"/>
      <c r="B14" s="28" t="s">
        <v>18</v>
      </c>
      <c r="C14" s="29">
        <f>C18+C21</f>
        <v>1746872274</v>
      </c>
      <c r="D14" s="29">
        <f>D18+D21</f>
        <v>351273934.97999996</v>
      </c>
      <c r="E14" s="30">
        <f>IF(C14&gt;0,D14/C14*100,"-")</f>
        <v>20.10873606549668</v>
      </c>
      <c r="F14" s="29">
        <f>F18+F21</f>
        <v>232767077</v>
      </c>
      <c r="G14" s="29">
        <f>G18+G21</f>
        <v>109746060.54</v>
      </c>
      <c r="H14" s="30">
        <f>IF(F14&gt;0,G14/F14*100,"-")</f>
        <v>47.14844640163609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s="31" customFormat="1" ht="19.5" customHeight="1">
      <c r="A15" s="27"/>
      <c r="B15" s="28" t="s">
        <v>19</v>
      </c>
      <c r="C15" s="29">
        <f>C19+C22</f>
        <v>1098829959</v>
      </c>
      <c r="D15" s="29">
        <f>D19+D22</f>
        <v>454385104</v>
      </c>
      <c r="E15" s="30">
        <f>IF(C15&gt;0,D15/C15*100,"-")</f>
        <v>41.3517214632114</v>
      </c>
      <c r="F15" s="29">
        <f>F19+F22</f>
        <v>278039104</v>
      </c>
      <c r="G15" s="29">
        <f>G19+G22</f>
        <v>49787756.54000001</v>
      </c>
      <c r="H15" s="30">
        <f>IF(F15&gt;0,G15/F15*100,"-")</f>
        <v>17.90674614603851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s="13" customFormat="1" ht="3.75" customHeight="1">
      <c r="A16" s="14"/>
      <c r="B16" s="15"/>
      <c r="C16" s="16"/>
      <c r="D16" s="16"/>
      <c r="E16" s="17"/>
      <c r="F16" s="17"/>
      <c r="G16" s="17"/>
      <c r="H16" s="17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8" s="36" customFormat="1" ht="30" customHeight="1">
      <c r="A17" s="32" t="s">
        <v>1</v>
      </c>
      <c r="B17" s="33" t="s">
        <v>22</v>
      </c>
      <c r="C17" s="34">
        <f>SUM(C18:C19)</f>
        <v>785958772</v>
      </c>
      <c r="D17" s="34">
        <f>SUM(D18:D19)</f>
        <v>394200776</v>
      </c>
      <c r="E17" s="35">
        <f aca="true" t="shared" si="0" ref="E17:E22">IF(C17&gt;0,D17/C17*100,"-")</f>
        <v>50.15540128102292</v>
      </c>
      <c r="F17" s="34">
        <f>SUM(F18:F19)</f>
        <v>239741644</v>
      </c>
      <c r="G17" s="34">
        <f>SUM(G18:G19)</f>
        <v>48883203.45</v>
      </c>
      <c r="H17" s="35">
        <f aca="true" t="shared" si="1" ref="H17:H22">IF(F17&gt;0,G17/F17*100,"-")</f>
        <v>20.38995087978958</v>
      </c>
    </row>
    <row r="18" spans="1:8" s="40" customFormat="1" ht="18" customHeight="1">
      <c r="A18" s="18"/>
      <c r="B18" s="37" t="s">
        <v>18</v>
      </c>
      <c r="C18" s="38">
        <f>'[1]przedsiewziecia UE'!G20</f>
        <v>42679651</v>
      </c>
      <c r="D18" s="38">
        <f>'[1]przedsiewziecia UE'!H20</f>
        <v>26117115</v>
      </c>
      <c r="E18" s="39">
        <f t="shared" si="0"/>
        <v>61.193365897017294</v>
      </c>
      <c r="F18" s="38">
        <f>'[1]przedsiewziecia UE'!L20</f>
        <v>16572666</v>
      </c>
      <c r="G18" s="38">
        <f>'[1]przedsiewziecia UE'!M20</f>
        <v>6604757.449999999</v>
      </c>
      <c r="H18" s="39">
        <f t="shared" si="1"/>
        <v>39.85331901336816</v>
      </c>
    </row>
    <row r="19" spans="1:8" s="40" customFormat="1" ht="18" customHeight="1">
      <c r="A19" s="18"/>
      <c r="B19" s="37" t="s">
        <v>19</v>
      </c>
      <c r="C19" s="38">
        <f>'[1]przedsiewziecia UE'!G563</f>
        <v>743279121</v>
      </c>
      <c r="D19" s="38">
        <f>'[1]przedsiewziecia UE'!H563</f>
        <v>368083661</v>
      </c>
      <c r="E19" s="39">
        <f t="shared" si="0"/>
        <v>49.52159297906607</v>
      </c>
      <c r="F19" s="38">
        <f>'[1]przedsiewziecia UE'!L563</f>
        <v>223168978</v>
      </c>
      <c r="G19" s="38">
        <f>'[1]przedsiewziecia UE'!M563</f>
        <v>42278446.00000001</v>
      </c>
      <c r="H19" s="39">
        <f t="shared" si="1"/>
        <v>18.944589153426158</v>
      </c>
    </row>
    <row r="20" spans="1:8" s="36" customFormat="1" ht="18" customHeight="1">
      <c r="A20" s="32" t="s">
        <v>20</v>
      </c>
      <c r="B20" s="33" t="s">
        <v>23</v>
      </c>
      <c r="C20" s="34">
        <f>SUM(C21:C22)</f>
        <v>2059743461</v>
      </c>
      <c r="D20" s="34">
        <f>SUM(D21:D22)</f>
        <v>411458262.97999996</v>
      </c>
      <c r="E20" s="35">
        <f t="shared" si="0"/>
        <v>19.976189791142147</v>
      </c>
      <c r="F20" s="34">
        <f>SUM(F21:F22)</f>
        <v>271064537</v>
      </c>
      <c r="G20" s="34">
        <f>SUM(G21:G22)</f>
        <v>110650613.63000001</v>
      </c>
      <c r="H20" s="35">
        <f t="shared" si="1"/>
        <v>40.82076351802523</v>
      </c>
    </row>
    <row r="21" spans="1:8" s="40" customFormat="1" ht="20.25" customHeight="1">
      <c r="A21" s="18"/>
      <c r="B21" s="37" t="s">
        <v>18</v>
      </c>
      <c r="C21" s="38">
        <f>'[2]przedsiewziecia pozostale'!G19</f>
        <v>1704192623</v>
      </c>
      <c r="D21" s="38">
        <f>'[2]przedsiewziecia pozostale'!H19</f>
        <v>325156819.97999996</v>
      </c>
      <c r="E21" s="39">
        <f t="shared" si="0"/>
        <v>19.079816189299393</v>
      </c>
      <c r="F21" s="38">
        <f>'[2]przedsiewziecia pozostale'!K19</f>
        <v>216194411</v>
      </c>
      <c r="G21" s="38">
        <f>'[2]przedsiewziecia pozostale'!L19</f>
        <v>103141303.09</v>
      </c>
      <c r="H21" s="39">
        <f t="shared" si="1"/>
        <v>47.707663955290684</v>
      </c>
    </row>
    <row r="22" spans="1:8" s="40" customFormat="1" ht="21" customHeight="1">
      <c r="A22" s="57"/>
      <c r="B22" s="58" t="s">
        <v>19</v>
      </c>
      <c r="C22" s="59">
        <f>'[2]przedsiewziecia pozostale'!G308</f>
        <v>355550838</v>
      </c>
      <c r="D22" s="59">
        <f>'[2]przedsiewziecia pozostale'!H308</f>
        <v>86301443</v>
      </c>
      <c r="E22" s="41">
        <f t="shared" si="0"/>
        <v>24.272602895679295</v>
      </c>
      <c r="F22" s="59">
        <f>'[2]przedsiewziecia pozostale'!K308</f>
        <v>54870126</v>
      </c>
      <c r="G22" s="59">
        <f>'[2]przedsiewziecia pozostale'!L308</f>
        <v>7509310.54</v>
      </c>
      <c r="H22" s="41">
        <f t="shared" si="1"/>
        <v>13.685608339955335</v>
      </c>
    </row>
    <row r="29" spans="1:8" ht="12.75">
      <c r="A29" s="61"/>
      <c r="B29" s="61"/>
      <c r="C29" s="61"/>
      <c r="D29" s="61"/>
      <c r="E29" s="61"/>
      <c r="F29" s="61"/>
      <c r="G29" s="61"/>
      <c r="H29" s="61"/>
    </row>
  </sheetData>
  <sheetProtection/>
  <mergeCells count="8">
    <mergeCell ref="A29:H29"/>
    <mergeCell ref="A7:H7"/>
    <mergeCell ref="A10:A11"/>
    <mergeCell ref="B10:B11"/>
    <mergeCell ref="C10:C11"/>
    <mergeCell ref="D10:D11"/>
    <mergeCell ref="E10:E11"/>
    <mergeCell ref="F10:H10"/>
  </mergeCells>
  <printOptions horizontalCentered="1"/>
  <pageMargins left="0.35433070866141736" right="0.35433070866141736" top="0.3937007874015748" bottom="0.4330708661417323" header="0.31496062992125984" footer="0.31496062992125984"/>
  <pageSetup firstPageNumber="5" useFirstPageNumber="1" horizontalDpi="600" verticalDpi="600" orientation="landscape" paperSize="9" scale="93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6" sqref="H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dsalwa</dc:creator>
  <cp:keywords/>
  <dc:description/>
  <cp:lastModifiedBy>Ewa Wypych</cp:lastModifiedBy>
  <cp:lastPrinted>2013-08-30T07:08:34Z</cp:lastPrinted>
  <dcterms:created xsi:type="dcterms:W3CDTF">2006-07-21T07:43:40Z</dcterms:created>
  <dcterms:modified xsi:type="dcterms:W3CDTF">2013-08-30T07:14:58Z</dcterms:modified>
  <cp:category/>
  <cp:version/>
  <cp:contentType/>
  <cp:contentStatus/>
</cp:coreProperties>
</file>