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'Arkusz1'!$B$1:$K$206</definedName>
    <definedName name="_xlnm.Print_Titles" localSheetId="0">'Arkusz1'!$8:$9</definedName>
  </definedNames>
  <calcPr fullCalcOnLoad="1"/>
</workbook>
</file>

<file path=xl/sharedStrings.xml><?xml version="1.0" encoding="utf-8"?>
<sst xmlns="http://schemas.openxmlformats.org/spreadsheetml/2006/main" count="475" uniqueCount="248">
  <si>
    <t>Z TYTUŁU ZACIĄGNIĘTYCH  KREDYTÓW I POŻYCZEK</t>
  </si>
  <si>
    <t>ZADŁUŻENIE   MIASTA   KIELCE</t>
  </si>
  <si>
    <t>MIASTO  KIELCE</t>
  </si>
  <si>
    <t>Lp.</t>
  </si>
  <si>
    <t xml:space="preserve">Przeznaczenie środków </t>
  </si>
  <si>
    <t>Przypadające terminy i wysokość spłaty rat pożyczek i kredytów</t>
  </si>
  <si>
    <t>w zł</t>
  </si>
  <si>
    <t>Kwota pożyczki, kredytu wg umowy</t>
  </si>
  <si>
    <t>Planowany ostateczny termin spłaty</t>
  </si>
  <si>
    <t>/pożyczka/</t>
  </si>
  <si>
    <t>1.</t>
  </si>
  <si>
    <t>3.</t>
  </si>
  <si>
    <t>27.08.2007r.</t>
  </si>
  <si>
    <t>31.07.2010r.</t>
  </si>
  <si>
    <t>31.10.2010r.</t>
  </si>
  <si>
    <t>31.01.2011r.</t>
  </si>
  <si>
    <t>4.</t>
  </si>
  <si>
    <t xml:space="preserve">Umowa pożyczki </t>
  </si>
  <si>
    <t>Nr 43/07 z dnia</t>
  </si>
  <si>
    <t>30.09.2010r.</t>
  </si>
  <si>
    <t>31.12.2010r.</t>
  </si>
  <si>
    <t>31.03.2011r.</t>
  </si>
  <si>
    <t>30.06.2011r.</t>
  </si>
  <si>
    <t>30.09.2011r.</t>
  </si>
  <si>
    <t>31.03.2012r.</t>
  </si>
  <si>
    <t>31.12.2011r.</t>
  </si>
  <si>
    <t xml:space="preserve">Nr 68/08 z dnia </t>
  </si>
  <si>
    <t>23.10.2008r.</t>
  </si>
  <si>
    <t xml:space="preserve">Nr 69/08 z dnia </t>
  </si>
  <si>
    <t xml:space="preserve">Akcyjna, z siedzibą w </t>
  </si>
  <si>
    <t>Kasprzaka 10/16, Oddział</t>
  </si>
  <si>
    <t>Regionalny w Kielcach</t>
  </si>
  <si>
    <t>ul. Sienkiewicza 7</t>
  </si>
  <si>
    <t>/kredyt/</t>
  </si>
  <si>
    <t>planowanego deficytu</t>
  </si>
  <si>
    <t>i pożyczek</t>
  </si>
  <si>
    <t>Umowa kredytu</t>
  </si>
  <si>
    <t>Nr U/004885822/</t>
  </si>
  <si>
    <t>0001/2005/0000</t>
  </si>
  <si>
    <t>z dnia 10.06.2005r.</t>
  </si>
  <si>
    <t xml:space="preserve">i Aneks z dnia </t>
  </si>
  <si>
    <t>29.12.2005r.</t>
  </si>
  <si>
    <t xml:space="preserve">Powszechna Kasa </t>
  </si>
  <si>
    <t>Oszczędności Bank</t>
  </si>
  <si>
    <t>Polski Spółka Akcyjna</t>
  </si>
  <si>
    <t>31.12.2013r.</t>
  </si>
  <si>
    <t>31.12.2012r.</t>
  </si>
  <si>
    <t>Umowa kredytowa</t>
  </si>
  <si>
    <t>Nr 310-11/3/I/21/</t>
  </si>
  <si>
    <t>ING Bank Śląski Spółka</t>
  </si>
  <si>
    <t>Katowicach, ul. Sokolska</t>
  </si>
  <si>
    <t>z siedziba w Warszawie,</t>
  </si>
  <si>
    <t>34, Centrum Bankowości</t>
  </si>
  <si>
    <t>Korporacyjnej w Łodzi,</t>
  </si>
  <si>
    <t>Nr 8952007008000</t>
  </si>
  <si>
    <t xml:space="preserve">budżetu Miasta </t>
  </si>
  <si>
    <t>Nr 8952008001000</t>
  </si>
  <si>
    <t>Razem</t>
  </si>
  <si>
    <t>x</t>
  </si>
  <si>
    <t xml:space="preserve">2006 z dnia </t>
  </si>
  <si>
    <t>04.07.2006r.</t>
  </si>
  <si>
    <t xml:space="preserve">169/00 z dnia </t>
  </si>
  <si>
    <t>10.07.2007r.</t>
  </si>
  <si>
    <t xml:space="preserve">177/00 z dnia </t>
  </si>
  <si>
    <t>30.06.2008r.</t>
  </si>
  <si>
    <t xml:space="preserve">/bez kosztów  obsługi  długu/  </t>
  </si>
  <si>
    <t>Wojewódzki Fundusz Ochrony</t>
  </si>
  <si>
    <t xml:space="preserve">Środowiska i Gospodarki </t>
  </si>
  <si>
    <t>Wodnej w Kielcach</t>
  </si>
  <si>
    <t>planowanego deficytu budżetu</t>
  </si>
  <si>
    <t xml:space="preserve">Miasta oraz spłata wcześniej </t>
  </si>
  <si>
    <t xml:space="preserve">zaciągniętych zobowiazań </t>
  </si>
  <si>
    <t>Spłata zaciągnietych w 2007 r.</t>
  </si>
  <si>
    <t>zobowiązań z tytułu kredytów</t>
  </si>
  <si>
    <t>Budowa oczyszczalni wód</t>
  </si>
  <si>
    <t>deszczowych na kolektorze SI 9</t>
  </si>
  <si>
    <t xml:space="preserve">wraz z drogą dojazdową, na </t>
  </si>
  <si>
    <t>działkach nr ewid. 403/16, 403/17,</t>
  </si>
  <si>
    <t>187/9 obręb 010 i nr ewid. 236</t>
  </si>
  <si>
    <t>obręb 016 przy Alei IX Wieków</t>
  </si>
  <si>
    <t>przy ul. Krakowskiej</t>
  </si>
  <si>
    <t>deszczowych na kolektorze SI 10</t>
  </si>
  <si>
    <t xml:space="preserve">przy ul. Nowy Świat </t>
  </si>
  <si>
    <t>Sfinansowanie w 2006 r.</t>
  </si>
  <si>
    <t>Sfinansowanie w 2008 r.</t>
  </si>
  <si>
    <t>z tyutułu kredytów i pożyczek</t>
  </si>
  <si>
    <t>Kielc</t>
  </si>
  <si>
    <t>deszczowych na kolektorze SI 2</t>
  </si>
  <si>
    <t>planowanego deficytu budzetu</t>
  </si>
  <si>
    <t>zaciągniętych zobowiazań z tytułu</t>
  </si>
  <si>
    <t xml:space="preserve">Sfinansowanie w 2009r.   </t>
  </si>
  <si>
    <t xml:space="preserve"> kredytu i pożyczek</t>
  </si>
  <si>
    <t xml:space="preserve"> 31.12.2017r.</t>
  </si>
  <si>
    <t>Nazwa kredytodawcy, pożyczkodawcy</t>
  </si>
  <si>
    <t>Spółka Akcyjna, z siedzibą</t>
  </si>
  <si>
    <t>1014/F/OBR</t>
  </si>
  <si>
    <t>z dnia 30.06.2009r.</t>
  </si>
  <si>
    <t>Nr 869/06/2009/</t>
  </si>
  <si>
    <t xml:space="preserve">Umowa kredytowa </t>
  </si>
  <si>
    <t xml:space="preserve">Bank Gospodarki  Żywnościowj </t>
  </si>
  <si>
    <t xml:space="preserve">    2009 r.</t>
  </si>
  <si>
    <t xml:space="preserve">    2010 r.</t>
  </si>
  <si>
    <t xml:space="preserve">    2011 r.</t>
  </si>
  <si>
    <t xml:space="preserve">    2012 r.</t>
  </si>
  <si>
    <t xml:space="preserve">    2013 r.</t>
  </si>
  <si>
    <t>Sfinansowanie w 2009 r.</t>
  </si>
  <si>
    <t>31.12.2019 r.</t>
  </si>
  <si>
    <t xml:space="preserve">Nr 10 1020 2629 </t>
  </si>
  <si>
    <t>0000 9996 0032 2107</t>
  </si>
  <si>
    <t>z dnia 22.07.2009r.</t>
  </si>
  <si>
    <t>31.12.2022r.</t>
  </si>
  <si>
    <t xml:space="preserve">Nr 20 1020 2629 </t>
  </si>
  <si>
    <t>0000 9896 0032 2073</t>
  </si>
  <si>
    <t>Oddział w Kielcach</t>
  </si>
  <si>
    <t>ul. Zagórska 20</t>
  </si>
  <si>
    <t xml:space="preserve">Sfinansowanie planowanego </t>
  </si>
  <si>
    <t>deficytu budżetu,wynikającego</t>
  </si>
  <si>
    <t xml:space="preserve">z finansowania dokumentacji </t>
  </si>
  <si>
    <t>projektowej zadań inwestycyjnych</t>
  </si>
  <si>
    <t xml:space="preserve">Budowa oczyszczalni wód </t>
  </si>
  <si>
    <t>deszczowych w rejonie</t>
  </si>
  <si>
    <t>ul. Pańskiej w Kielcach</t>
  </si>
  <si>
    <t>Nr 28/09 z dnia</t>
  </si>
  <si>
    <t>07.08.2009r.</t>
  </si>
  <si>
    <t>30.04.2011r.</t>
  </si>
  <si>
    <t>31.10.2011r.</t>
  </si>
  <si>
    <t>30.04.2012r.</t>
  </si>
  <si>
    <t>31.10.2012r.</t>
  </si>
  <si>
    <t>30.04.2013r.</t>
  </si>
  <si>
    <t>Sfinansowanie w 2005r.</t>
  </si>
  <si>
    <t xml:space="preserve">Przebudowa oczyszczalni wód </t>
  </si>
  <si>
    <t xml:space="preserve">deszczowych przy </t>
  </si>
  <si>
    <t>ul. Witosa w Kielcach</t>
  </si>
  <si>
    <t>30.06.2012r.</t>
  </si>
  <si>
    <t>30.06.2013r.</t>
  </si>
  <si>
    <t>Nr 51/09 z dnia</t>
  </si>
  <si>
    <t>28.08.2009r.</t>
  </si>
  <si>
    <t xml:space="preserve">    2014 r.</t>
  </si>
  <si>
    <t xml:space="preserve">    2015 r.</t>
  </si>
  <si>
    <t xml:space="preserve">    2016 r.</t>
  </si>
  <si>
    <t xml:space="preserve">    2017 r.</t>
  </si>
  <si>
    <t xml:space="preserve">    2018 r.</t>
  </si>
  <si>
    <t xml:space="preserve">    2019 r.</t>
  </si>
  <si>
    <t xml:space="preserve">    2020 r.</t>
  </si>
  <si>
    <t xml:space="preserve">    2021 r.</t>
  </si>
  <si>
    <t xml:space="preserve">    2022 r.</t>
  </si>
  <si>
    <t xml:space="preserve">wg załącznika </t>
  </si>
  <si>
    <t>31.12.2014r.</t>
  </si>
  <si>
    <t>31.12.2015r.</t>
  </si>
  <si>
    <t>31.12.2016r.</t>
  </si>
  <si>
    <t>31.12.2017r.</t>
  </si>
  <si>
    <t>31.12.2018r.</t>
  </si>
  <si>
    <t>31.12.2019r.</t>
  </si>
  <si>
    <t>31.12.2020r.</t>
  </si>
  <si>
    <t>31.12.2021r.</t>
  </si>
  <si>
    <t>pożyczka</t>
  </si>
  <si>
    <t>2011r.</t>
  </si>
  <si>
    <t>2012r.</t>
  </si>
  <si>
    <t xml:space="preserve">Bank Ochrony Środowiska S.A.       w Warszawie                             </t>
  </si>
  <si>
    <t xml:space="preserve"> /kredyt/</t>
  </si>
  <si>
    <t xml:space="preserve">ul. Puławska 15         </t>
  </si>
  <si>
    <t xml:space="preserve">ul. Srebrna 32                   </t>
  </si>
  <si>
    <t xml:space="preserve">ul. Srebrna 32                 </t>
  </si>
  <si>
    <r>
      <t xml:space="preserve">ul. Puławska 15       </t>
    </r>
    <r>
      <rPr>
        <b/>
        <sz val="10"/>
        <rFont val="Czcionka tekstu podstawowego"/>
        <family val="0"/>
      </rPr>
      <t xml:space="preserve">  </t>
    </r>
  </si>
  <si>
    <t>2010 r.</t>
  </si>
  <si>
    <t>2011 r.</t>
  </si>
  <si>
    <t>2012 r.</t>
  </si>
  <si>
    <t>2013 r.</t>
  </si>
  <si>
    <t>2014 r.</t>
  </si>
  <si>
    <t>2015 r.</t>
  </si>
  <si>
    <t>2016 r.</t>
  </si>
  <si>
    <t>2017 r.</t>
  </si>
  <si>
    <t>2018 r.</t>
  </si>
  <si>
    <t>2019 r.</t>
  </si>
  <si>
    <t>2020 r.</t>
  </si>
  <si>
    <t>2021 r.</t>
  </si>
  <si>
    <t>2022 r.</t>
  </si>
  <si>
    <t>2023 r.</t>
  </si>
  <si>
    <t>Uwagi  /data zawarcia umowy/</t>
  </si>
  <si>
    <t>Miasta Kielce oraz wcześniej</t>
  </si>
  <si>
    <t>w Warszawie przy ul.</t>
  </si>
  <si>
    <t>Powszechna Kasa Oszczędności</t>
  </si>
  <si>
    <t>Bank Polski Spółka Akcyjna</t>
  </si>
  <si>
    <t>z siedzibą w Warszawie</t>
  </si>
  <si>
    <t>Bank Polska Kasa Opieki S.A.</t>
  </si>
  <si>
    <t xml:space="preserve">z siedzibą w Warszawie </t>
  </si>
  <si>
    <t>ul. Grzybowska 53/57</t>
  </si>
  <si>
    <t xml:space="preserve">Sfinansowanie wkładu </t>
  </si>
  <si>
    <t>własnego dla zadań</t>
  </si>
  <si>
    <t>inwestycyjnych przewidzianych</t>
  </si>
  <si>
    <t>do współfinansowania</t>
  </si>
  <si>
    <t>ze środków Unii Europejskiej</t>
  </si>
  <si>
    <t>Umowa o kredyt</t>
  </si>
  <si>
    <t>Nr 2009/173/DIF</t>
  </si>
  <si>
    <t>z dnia 23.12.2009r.</t>
  </si>
  <si>
    <t>BRE Bank S.A.</t>
  </si>
  <si>
    <t>ul. Senatorska 18</t>
  </si>
  <si>
    <t>31.12.2024r.</t>
  </si>
  <si>
    <t>Nr 678/2009/</t>
  </si>
  <si>
    <t>00001274/00</t>
  </si>
  <si>
    <t>z dnia 29.12.2009r.</t>
  </si>
  <si>
    <t>00001276/00</t>
  </si>
  <si>
    <t>Umowa Nr</t>
  </si>
  <si>
    <t>2024 r.</t>
  </si>
  <si>
    <t>z dnia 14.01.2010r.</t>
  </si>
  <si>
    <t>Nr 39/037/09/Z/OB.</t>
  </si>
  <si>
    <t xml:space="preserve">oraz Aneks Nr 1 do umowy </t>
  </si>
  <si>
    <t>Stan zadłużenia na dzień 30.06.2010r.</t>
  </si>
  <si>
    <t>2.</t>
  </si>
  <si>
    <t>deszczowych na kolektorze SI 7</t>
  </si>
  <si>
    <t xml:space="preserve">Nr 22/07 z dnia </t>
  </si>
  <si>
    <t>przy ul. Paderewskiego</t>
  </si>
  <si>
    <t>17.07.2008r.</t>
  </si>
  <si>
    <t>Tabela Nr 19</t>
  </si>
  <si>
    <t>Stan zadłużenia na dzień 01.01.2010r.</t>
  </si>
  <si>
    <t>kredyt</t>
  </si>
  <si>
    <t>w latach 2009-2010/</t>
  </si>
  <si>
    <t>w latach 2009-2012/</t>
  </si>
  <si>
    <t>Sfinansowanie wkładu</t>
  </si>
  <si>
    <t>własnego Miasta do zadań</t>
  </si>
  <si>
    <t xml:space="preserve">do współfinsowania ze środków </t>
  </si>
  <si>
    <t>Unii Europejskiej</t>
  </si>
  <si>
    <t>31.12.2023r.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</si>
  <si>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</si>
  <si>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</si>
  <si>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</si>
  <si>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</si>
  <si>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</si>
  <si>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</si>
  <si>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</si>
  <si>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</si>
  <si>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</si>
  <si>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</si>
  <si>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</si>
  <si>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</si>
  <si>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</si>
  <si>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</si>
  <si>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</si>
  <si>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 xml:space="preserve">Krajowego w Warszawie </t>
  </si>
  <si>
    <t xml:space="preserve">Bank Gospodarstwa </t>
  </si>
  <si>
    <t>własnegoMiasta do zadań</t>
  </si>
  <si>
    <t>Al.Jana Pawła II nr 12</t>
  </si>
  <si>
    <t>/preferencyjny kredyt</t>
  </si>
  <si>
    <t xml:space="preserve">zaciągany w transzach </t>
  </si>
  <si>
    <t>/kredyt inwestycyjny</t>
  </si>
  <si>
    <t>/FRIK/</t>
  </si>
  <si>
    <t>Planowane do spłaty raty kredytów/pożyczek               w  tym:</t>
  </si>
  <si>
    <t xml:space="preserve">         w zł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</si>
</sst>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  <numFmt numFmtId="165" formatCode="#,##0\ &quot;zł&quot;"/>
    <numFmt numFmtId="166" formatCode="#,##0\ _z_ł"/>
    <numFmt numFmtId="167" formatCode="#,##0.00\ &quot;zł&quot;"/>
    <numFmt numFmtId="168" formatCode="[$-415]d\ mmmm\ yyyy"/>
    <numFmt numFmtId="169" formatCode="#,##0.00\ _z_ł"/>
  </numFmts>
  <fonts count="30">
    <font>
      <sz val="10"/>
      <name val="Arial"/>
      <family val="0"/>
    </font>
    <font>
      <sz val="8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0"/>
      <name val="Czcionka tekstu podstawowego"/>
      <family val="0"/>
    </font>
    <font>
      <b/>
      <sz val="10"/>
      <name val="Czcionka tekstu podstawowego"/>
      <family val="0"/>
    </font>
    <font>
      <b/>
      <u val="single"/>
      <sz val="10"/>
      <name val="Czcionka tekstu podstawowego"/>
      <family val="0"/>
    </font>
    <font>
      <b/>
      <i/>
      <sz val="10"/>
      <name val="Czcionka tekstu podstawowego"/>
      <family val="0"/>
    </font>
    <font>
      <i/>
      <sz val="10"/>
      <name val="Czcionka tekstu podstawowego"/>
      <family val="0"/>
    </font>
    <font>
      <sz val="10"/>
      <color indexed="61"/>
      <name val="Czcionka tekstu podstawowego"/>
      <family val="0"/>
    </font>
    <font>
      <b/>
      <sz val="10"/>
      <color indexed="61"/>
      <name val="Czcionka tekstu podstawowego"/>
      <family val="0"/>
    </font>
    <font>
      <b/>
      <sz val="9"/>
      <color indexed="61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Czcionka tekstu podstawowego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2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left" vertical="center" wrapText="1"/>
    </xf>
    <xf numFmtId="4" fontId="4" fillId="0" borderId="12" xfId="0" applyNumberFormat="1" applyFont="1" applyBorder="1" applyAlignment="1">
      <alignment vertical="center"/>
    </xf>
    <xf numFmtId="4" fontId="4" fillId="0" borderId="13" xfId="0" applyNumberFormat="1" applyFont="1" applyBorder="1" applyAlignment="1">
      <alignment vertical="center"/>
    </xf>
    <xf numFmtId="4" fontId="4" fillId="0" borderId="14" xfId="0" applyNumberFormat="1" applyFont="1" applyBorder="1" applyAlignment="1">
      <alignment horizontal="right" vertical="center"/>
    </xf>
    <xf numFmtId="4" fontId="4" fillId="0" borderId="14" xfId="0" applyNumberFormat="1" applyFont="1" applyBorder="1" applyAlignment="1">
      <alignment vertical="center"/>
    </xf>
    <xf numFmtId="4" fontId="4" fillId="0" borderId="13" xfId="0" applyNumberFormat="1" applyFont="1" applyBorder="1" applyAlignment="1">
      <alignment horizontal="right" vertical="center"/>
    </xf>
    <xf numFmtId="4" fontId="4" fillId="0" borderId="15" xfId="0" applyNumberFormat="1" applyFont="1" applyBorder="1" applyAlignment="1">
      <alignment horizontal="right" vertical="center"/>
    </xf>
    <xf numFmtId="4" fontId="4" fillId="0" borderId="15" xfId="0" applyNumberFormat="1" applyFont="1" applyBorder="1" applyAlignment="1">
      <alignment vertical="center"/>
    </xf>
    <xf numFmtId="4" fontId="4" fillId="0" borderId="12" xfId="0" applyNumberFormat="1" applyFont="1" applyBorder="1" applyAlignment="1">
      <alignment horizontal="right" vertical="center"/>
    </xf>
    <xf numFmtId="4" fontId="4" fillId="0" borderId="0" xfId="0" applyNumberFormat="1" applyFont="1" applyAlignment="1">
      <alignment vertical="center"/>
    </xf>
    <xf numFmtId="4" fontId="4" fillId="0" borderId="16" xfId="0" applyNumberFormat="1" applyFont="1" applyBorder="1" applyAlignment="1">
      <alignment vertical="center"/>
    </xf>
    <xf numFmtId="4" fontId="4" fillId="0" borderId="17" xfId="0" applyNumberFormat="1" applyFont="1" applyBorder="1" applyAlignment="1">
      <alignment vertical="center"/>
    </xf>
    <xf numFmtId="4" fontId="4" fillId="0" borderId="12" xfId="0" applyNumberFormat="1" applyFont="1" applyFill="1" applyBorder="1" applyAlignment="1">
      <alignment vertical="center"/>
    </xf>
    <xf numFmtId="4" fontId="4" fillId="0" borderId="13" xfId="0" applyNumberFormat="1" applyFont="1" applyFill="1" applyBorder="1" applyAlignment="1">
      <alignment vertical="center"/>
    </xf>
    <xf numFmtId="4" fontId="4" fillId="0" borderId="16" xfId="0" applyNumberFormat="1" applyFont="1" applyFill="1" applyBorder="1" applyAlignment="1">
      <alignment vertical="center"/>
    </xf>
    <xf numFmtId="4" fontId="4" fillId="0" borderId="17" xfId="0" applyNumberFormat="1" applyFont="1" applyFill="1" applyBorder="1" applyAlignment="1">
      <alignment vertical="center"/>
    </xf>
    <xf numFmtId="4" fontId="4" fillId="0" borderId="14" xfId="0" applyNumberFormat="1" applyFont="1" applyFill="1" applyBorder="1" applyAlignment="1">
      <alignment vertical="center"/>
    </xf>
    <xf numFmtId="4" fontId="4" fillId="0" borderId="16" xfId="0" applyNumberFormat="1" applyFont="1" applyBorder="1" applyAlignment="1">
      <alignment horizontal="right" vertical="center"/>
    </xf>
    <xf numFmtId="4" fontId="4" fillId="0" borderId="17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4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4" fontId="9" fillId="0" borderId="17" xfId="0" applyNumberFormat="1" applyFont="1" applyBorder="1" applyAlignment="1">
      <alignment vertical="center"/>
    </xf>
    <xf numFmtId="0" fontId="9" fillId="0" borderId="0" xfId="0" applyFont="1" applyFill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4" fontId="9" fillId="0" borderId="17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/>
    </xf>
    <xf numFmtId="4" fontId="10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Border="1" applyAlignment="1">
      <alignment vertical="center"/>
    </xf>
    <xf numFmtId="4" fontId="10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4" fontId="10" fillId="0" borderId="0" xfId="0" applyNumberFormat="1" applyFont="1" applyBorder="1" applyAlignment="1">
      <alignment horizontal="right" vertical="center"/>
    </xf>
    <xf numFmtId="4" fontId="9" fillId="0" borderId="0" xfId="0" applyNumberFormat="1" applyFont="1" applyBorder="1" applyAlignment="1">
      <alignment horizontal="right" vertical="center"/>
    </xf>
    <xf numFmtId="165" fontId="9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167" fontId="9" fillId="0" borderId="0" xfId="0" applyNumberFormat="1" applyFont="1" applyAlignment="1">
      <alignment/>
    </xf>
    <xf numFmtId="0" fontId="9" fillId="0" borderId="18" xfId="0" applyFont="1" applyBorder="1" applyAlignment="1">
      <alignment horizontal="left"/>
    </xf>
    <xf numFmtId="169" fontId="10" fillId="0" borderId="0" xfId="0" applyNumberFormat="1" applyFont="1" applyBorder="1" applyAlignment="1">
      <alignment horizontal="center" vertical="center"/>
    </xf>
    <xf numFmtId="165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0" fontId="9" fillId="0" borderId="0" xfId="0" applyFont="1" applyAlignment="1">
      <alignment readingOrder="1"/>
    </xf>
    <xf numFmtId="0" fontId="9" fillId="0" borderId="0" xfId="0" applyFont="1" applyAlignment="1">
      <alignment/>
    </xf>
    <xf numFmtId="6" fontId="9" fillId="0" borderId="0" xfId="0" applyNumberFormat="1" applyFont="1" applyAlignment="1">
      <alignment/>
    </xf>
    <xf numFmtId="0" fontId="4" fillId="0" borderId="12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4" fontId="5" fillId="0" borderId="19" xfId="0" applyNumberFormat="1" applyFont="1" applyFill="1" applyBorder="1" applyAlignment="1">
      <alignment horizontal="center" vertical="center"/>
    </xf>
    <xf numFmtId="4" fontId="5" fillId="0" borderId="19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vertical="center"/>
    </xf>
    <xf numFmtId="4" fontId="4" fillId="0" borderId="20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169" fontId="5" fillId="0" borderId="0" xfId="0" applyNumberFormat="1" applyFont="1" applyAlignment="1">
      <alignment horizontal="center" vertical="center"/>
    </xf>
    <xf numFmtId="4" fontId="5" fillId="0" borderId="0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right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 readingOrder="1"/>
    </xf>
    <xf numFmtId="4" fontId="4" fillId="0" borderId="21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4" fontId="4" fillId="0" borderId="22" xfId="0" applyNumberFormat="1" applyFont="1" applyBorder="1" applyAlignment="1">
      <alignment horizontal="right" vertical="center"/>
    </xf>
    <xf numFmtId="4" fontId="4" fillId="0" borderId="22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3" fontId="4" fillId="0" borderId="13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9" fillId="0" borderId="26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9" fillId="0" borderId="23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/>
    </xf>
    <xf numFmtId="3" fontId="7" fillId="0" borderId="22" xfId="0" applyNumberFormat="1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29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26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vertical="center"/>
    </xf>
    <xf numFmtId="0" fontId="4" fillId="0" borderId="23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 wrapText="1"/>
    </xf>
    <xf numFmtId="1" fontId="4" fillId="0" borderId="23" xfId="0" applyNumberFormat="1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4" fontId="5" fillId="0" borderId="34" xfId="0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169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Fill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4" fontId="9" fillId="0" borderId="22" xfId="0" applyNumberFormat="1" applyFont="1" applyBorder="1" applyAlignment="1">
      <alignment vertical="center"/>
    </xf>
    <xf numFmtId="4" fontId="4" fillId="0" borderId="11" xfId="0" applyNumberFormat="1" applyFont="1" applyFill="1" applyBorder="1" applyAlignment="1">
      <alignment vertical="center"/>
    </xf>
    <xf numFmtId="4" fontId="4" fillId="0" borderId="22" xfId="0" applyNumberFormat="1" applyFont="1" applyFill="1" applyBorder="1" applyAlignment="1">
      <alignment vertical="center"/>
    </xf>
    <xf numFmtId="4" fontId="4" fillId="0" borderId="25" xfId="0" applyNumberFormat="1" applyFont="1" applyFill="1" applyBorder="1" applyAlignment="1">
      <alignment vertical="center"/>
    </xf>
    <xf numFmtId="4" fontId="4" fillId="0" borderId="11" xfId="0" applyNumberFormat="1" applyFont="1" applyBorder="1" applyAlignment="1">
      <alignment horizontal="right" vertical="center"/>
    </xf>
    <xf numFmtId="4" fontId="4" fillId="0" borderId="21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9" fillId="0" borderId="11" xfId="0" applyFont="1" applyFill="1" applyBorder="1" applyAlignment="1">
      <alignment/>
    </xf>
    <xf numFmtId="0" fontId="4" fillId="0" borderId="22" xfId="0" applyFont="1" applyFill="1" applyBorder="1" applyAlignment="1">
      <alignment vertical="center"/>
    </xf>
    <xf numFmtId="0" fontId="9" fillId="0" borderId="11" xfId="0" applyFont="1" applyBorder="1" applyAlignment="1">
      <alignment/>
    </xf>
    <xf numFmtId="0" fontId="8" fillId="0" borderId="11" xfId="0" applyFont="1" applyBorder="1" applyAlignment="1">
      <alignment vertical="center" wrapText="1"/>
    </xf>
    <xf numFmtId="49" fontId="9" fillId="0" borderId="22" xfId="0" applyNumberFormat="1" applyFont="1" applyBorder="1" applyAlignment="1">
      <alignment horizontal="left" vertical="center" wrapText="1"/>
    </xf>
    <xf numFmtId="0" fontId="4" fillId="0" borderId="23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9" fillId="0" borderId="37" xfId="0" applyFont="1" applyBorder="1" applyAlignment="1">
      <alignment/>
    </xf>
    <xf numFmtId="0" fontId="9" fillId="0" borderId="38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38" xfId="0" applyFont="1" applyFill="1" applyBorder="1" applyAlignment="1">
      <alignment/>
    </xf>
    <xf numFmtId="0" fontId="9" fillId="0" borderId="38" xfId="0" applyFont="1" applyBorder="1" applyAlignment="1">
      <alignment/>
    </xf>
    <xf numFmtId="0" fontId="4" fillId="0" borderId="38" xfId="0" applyFont="1" applyBorder="1" applyAlignment="1">
      <alignment/>
    </xf>
    <xf numFmtId="0" fontId="9" fillId="0" borderId="39" xfId="0" applyFont="1" applyBorder="1" applyAlignment="1">
      <alignment/>
    </xf>
    <xf numFmtId="0" fontId="9" fillId="0" borderId="40" xfId="0" applyFont="1" applyBorder="1" applyAlignment="1">
      <alignment/>
    </xf>
    <xf numFmtId="0" fontId="9" fillId="0" borderId="38" xfId="0" applyFont="1" applyBorder="1" applyAlignment="1">
      <alignment vertical="center"/>
    </xf>
    <xf numFmtId="0" fontId="4" fillId="0" borderId="41" xfId="0" applyFont="1" applyBorder="1" applyAlignment="1">
      <alignment/>
    </xf>
    <xf numFmtId="0" fontId="5" fillId="0" borderId="37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4" fontId="5" fillId="0" borderId="42" xfId="0" applyNumberFormat="1" applyFont="1" applyBorder="1" applyAlignment="1">
      <alignment horizontal="center" vertical="center" wrapText="1"/>
    </xf>
    <xf numFmtId="0" fontId="5" fillId="0" borderId="43" xfId="0" applyNumberFormat="1" applyFont="1" applyBorder="1" applyAlignment="1">
      <alignment horizontal="center" vertical="center"/>
    </xf>
    <xf numFmtId="0" fontId="5" fillId="0" borderId="33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42" xfId="0" applyNumberFormat="1" applyFont="1" applyBorder="1" applyAlignment="1">
      <alignment horizontal="center" vertical="center" wrapText="1"/>
    </xf>
    <xf numFmtId="0" fontId="9" fillId="0" borderId="12" xfId="0" applyFont="1" applyFill="1" applyBorder="1" applyAlignment="1">
      <alignment/>
    </xf>
    <xf numFmtId="0" fontId="9" fillId="0" borderId="12" xfId="0" applyFont="1" applyBorder="1" applyAlignment="1">
      <alignment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right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9" fillId="0" borderId="16" xfId="0" applyFont="1" applyFill="1" applyBorder="1" applyAlignment="1">
      <alignment/>
    </xf>
    <xf numFmtId="0" fontId="5" fillId="0" borderId="16" xfId="0" applyFont="1" applyFill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/>
    </xf>
    <xf numFmtId="0" fontId="9" fillId="0" borderId="16" xfId="0" applyFont="1" applyBorder="1" applyAlignment="1">
      <alignment/>
    </xf>
    <xf numFmtId="0" fontId="4" fillId="0" borderId="12" xfId="0" applyFont="1" applyBorder="1" applyAlignment="1">
      <alignment horizontal="left" vertical="center"/>
    </xf>
    <xf numFmtId="0" fontId="4" fillId="0" borderId="16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9" fillId="0" borderId="38" xfId="0" applyFont="1" applyFill="1" applyBorder="1" applyAlignment="1">
      <alignment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4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49" fontId="10" fillId="0" borderId="0" xfId="0" applyNumberFormat="1" applyFont="1" applyFill="1" applyBorder="1" applyAlignment="1">
      <alignment horizontal="left" vertical="justify" wrapText="1" readingOrder="1"/>
    </xf>
    <xf numFmtId="0" fontId="29" fillId="0" borderId="0" xfId="0" applyFont="1" applyAlignment="1">
      <alignment vertical="center"/>
    </xf>
    <xf numFmtId="0" fontId="4" fillId="0" borderId="11" xfId="0" applyFont="1" applyBorder="1" applyAlignment="1">
      <alignment horizontal="right" vertical="center" wrapText="1"/>
    </xf>
    <xf numFmtId="0" fontId="4" fillId="0" borderId="47" xfId="0" applyFont="1" applyBorder="1" applyAlignment="1">
      <alignment horizontal="center" vertical="center"/>
    </xf>
    <xf numFmtId="165" fontId="4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11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69" fontId="4" fillId="0" borderId="0" xfId="0" applyNumberFormat="1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15"/>
  <sheetViews>
    <sheetView tabSelected="1" zoomScale="75" zoomScaleNormal="75" zoomScaleSheetLayoutView="50" zoomScalePageLayoutView="90" workbookViewId="0" topLeftCell="B209">
      <selection activeCell="C188" sqref="C188"/>
    </sheetView>
  </sheetViews>
  <sheetFormatPr defaultColWidth="35.421875" defaultRowHeight="17.25" customHeight="1"/>
  <cols>
    <col min="1" max="1" width="1.57421875" style="24" hidden="1" customWidth="1"/>
    <col min="2" max="2" width="4.140625" style="24" customWidth="1"/>
    <col min="3" max="3" width="27.7109375" style="24" customWidth="1"/>
    <col min="4" max="4" width="29.28125" style="24" customWidth="1"/>
    <col min="5" max="6" width="16.421875" style="25" customWidth="1"/>
    <col min="7" max="7" width="17.421875" style="25" customWidth="1"/>
    <col min="8" max="8" width="12.28125" style="24" customWidth="1"/>
    <col min="9" max="9" width="15.140625" style="24" customWidth="1"/>
    <col min="10" max="10" width="13.140625" style="24" customWidth="1"/>
    <col min="11" max="11" width="22.421875" style="26" customWidth="1"/>
    <col min="12" max="12" width="15.140625" style="69" customWidth="1"/>
    <col min="13" max="16384" width="35.421875" style="24" customWidth="1"/>
  </cols>
  <sheetData>
    <row r="1" spans="2:11" ht="17.25" customHeight="1">
      <c r="B1" s="236" t="s">
        <v>2</v>
      </c>
      <c r="C1" s="236"/>
      <c r="D1" s="236"/>
      <c r="H1" s="84"/>
      <c r="I1" s="84"/>
      <c r="K1" s="244" t="s">
        <v>213</v>
      </c>
    </row>
    <row r="2" spans="2:11" ht="17.25" customHeight="1">
      <c r="B2" s="83"/>
      <c r="C2" s="83"/>
      <c r="D2" s="83"/>
      <c r="H2" s="84"/>
      <c r="I2" s="84"/>
      <c r="J2" s="83"/>
      <c r="K2" s="85"/>
    </row>
    <row r="3" spans="2:11" ht="17.25" customHeight="1">
      <c r="B3" s="84"/>
      <c r="C3" s="84"/>
      <c r="D3" s="241" t="s">
        <v>1</v>
      </c>
      <c r="E3" s="241"/>
      <c r="F3" s="241"/>
      <c r="G3" s="241"/>
      <c r="H3" s="241"/>
      <c r="I3" s="236"/>
      <c r="J3" s="84"/>
      <c r="K3" s="85"/>
    </row>
    <row r="4" spans="2:11" ht="17.25" customHeight="1">
      <c r="B4" s="84"/>
      <c r="C4" s="84"/>
      <c r="D4" s="241" t="s">
        <v>0</v>
      </c>
      <c r="E4" s="241"/>
      <c r="F4" s="241"/>
      <c r="G4" s="241"/>
      <c r="H4" s="241"/>
      <c r="I4" s="236"/>
      <c r="J4" s="84"/>
      <c r="K4" s="85"/>
    </row>
    <row r="5" spans="2:11" ht="17.25" customHeight="1">
      <c r="B5" s="84"/>
      <c r="C5" s="84"/>
      <c r="D5" s="241" t="s">
        <v>65</v>
      </c>
      <c r="E5" s="241"/>
      <c r="F5" s="241"/>
      <c r="G5" s="241"/>
      <c r="H5" s="241"/>
      <c r="I5" s="236"/>
      <c r="J5" s="84"/>
      <c r="K5" s="85"/>
    </row>
    <row r="6" spans="2:11" ht="17.25" customHeight="1">
      <c r="B6" s="84"/>
      <c r="C6" s="84"/>
      <c r="D6" s="86"/>
      <c r="E6" s="86"/>
      <c r="F6" s="86"/>
      <c r="G6" s="86"/>
      <c r="H6" s="86"/>
      <c r="I6" s="83"/>
      <c r="J6" s="84"/>
      <c r="K6" s="85"/>
    </row>
    <row r="7" spans="2:11" ht="17.25" customHeight="1" thickBot="1">
      <c r="B7" s="83"/>
      <c r="C7" s="83"/>
      <c r="D7" s="83"/>
      <c r="E7" s="13"/>
      <c r="F7" s="13"/>
      <c r="G7" s="13"/>
      <c r="H7" s="83"/>
      <c r="I7" s="83"/>
      <c r="J7" s="83"/>
      <c r="K7" s="87" t="s">
        <v>6</v>
      </c>
    </row>
    <row r="8" spans="1:31" ht="42" customHeight="1" thickBot="1">
      <c r="A8" s="187"/>
      <c r="B8" s="199" t="s">
        <v>3</v>
      </c>
      <c r="C8" s="199" t="s">
        <v>93</v>
      </c>
      <c r="D8" s="200" t="s">
        <v>4</v>
      </c>
      <c r="E8" s="202" t="s">
        <v>7</v>
      </c>
      <c r="F8" s="202" t="s">
        <v>214</v>
      </c>
      <c r="G8" s="202" t="s">
        <v>207</v>
      </c>
      <c r="H8" s="237" t="s">
        <v>5</v>
      </c>
      <c r="I8" s="238"/>
      <c r="J8" s="205" t="s">
        <v>8</v>
      </c>
      <c r="K8" s="206" t="s">
        <v>178</v>
      </c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12" s="28" customFormat="1" ht="17.25" customHeight="1" thickBot="1">
      <c r="A9" s="188"/>
      <c r="B9" s="160">
        <v>1</v>
      </c>
      <c r="C9" s="160">
        <v>2</v>
      </c>
      <c r="D9" s="201">
        <v>3</v>
      </c>
      <c r="E9" s="203">
        <v>4</v>
      </c>
      <c r="F9" s="203">
        <v>5</v>
      </c>
      <c r="G9" s="203">
        <v>6</v>
      </c>
      <c r="H9" s="239">
        <v>7</v>
      </c>
      <c r="I9" s="240"/>
      <c r="J9" s="204">
        <v>8</v>
      </c>
      <c r="K9" s="203">
        <v>9</v>
      </c>
      <c r="L9" s="70"/>
    </row>
    <row r="10" spans="1:31" ht="19.5" customHeight="1">
      <c r="A10" s="189"/>
      <c r="B10" s="209" t="s">
        <v>10</v>
      </c>
      <c r="C10" s="218" t="s">
        <v>66</v>
      </c>
      <c r="D10" s="4" t="s">
        <v>74</v>
      </c>
      <c r="E10" s="171">
        <v>1603740</v>
      </c>
      <c r="F10" s="6">
        <v>1042430</v>
      </c>
      <c r="G10" s="6">
        <v>761776</v>
      </c>
      <c r="H10" s="78" t="s">
        <v>13</v>
      </c>
      <c r="I10" s="90">
        <v>140327</v>
      </c>
      <c r="J10" s="91" t="s">
        <v>15</v>
      </c>
      <c r="K10" s="92" t="s">
        <v>17</v>
      </c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31" ht="17.25" customHeight="1">
      <c r="A11" s="189"/>
      <c r="B11" s="210"/>
      <c r="C11" s="218" t="s">
        <v>67</v>
      </c>
      <c r="D11" s="4" t="s">
        <v>75</v>
      </c>
      <c r="E11" s="171"/>
      <c r="F11" s="6"/>
      <c r="G11" s="6"/>
      <c r="H11" s="127" t="s">
        <v>14</v>
      </c>
      <c r="I11" s="133">
        <v>140327</v>
      </c>
      <c r="J11" s="91"/>
      <c r="K11" s="81" t="s">
        <v>18</v>
      </c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31" ht="17.25" customHeight="1">
      <c r="A12" s="189"/>
      <c r="B12" s="210"/>
      <c r="C12" s="218" t="s">
        <v>68</v>
      </c>
      <c r="D12" s="4" t="s">
        <v>76</v>
      </c>
      <c r="E12" s="171"/>
      <c r="F12" s="6"/>
      <c r="G12" s="6"/>
      <c r="H12" s="78" t="s">
        <v>15</v>
      </c>
      <c r="I12" s="90">
        <v>481122</v>
      </c>
      <c r="J12" s="91"/>
      <c r="K12" s="81" t="s">
        <v>12</v>
      </c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24" ht="19.5" customHeight="1">
      <c r="A13" s="189"/>
      <c r="B13" s="210"/>
      <c r="C13" s="219"/>
      <c r="D13" s="4" t="s">
        <v>77</v>
      </c>
      <c r="E13" s="171"/>
      <c r="F13" s="6"/>
      <c r="G13" s="6"/>
      <c r="H13" s="78"/>
      <c r="I13" s="90"/>
      <c r="J13" s="91"/>
      <c r="K13" s="81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</row>
    <row r="14" spans="1:24" ht="17.25" customHeight="1">
      <c r="A14" s="189"/>
      <c r="B14" s="210"/>
      <c r="C14" s="220" t="s">
        <v>9</v>
      </c>
      <c r="D14" s="93" t="s">
        <v>78</v>
      </c>
      <c r="E14" s="171"/>
      <c r="F14" s="6"/>
      <c r="G14" s="6"/>
      <c r="H14" s="78"/>
      <c r="I14" s="94"/>
      <c r="J14" s="91"/>
      <c r="K14" s="81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15" spans="1:11" ht="17.25" customHeight="1">
      <c r="A15" s="189"/>
      <c r="B15" s="210"/>
      <c r="C15" s="221"/>
      <c r="D15" s="93" t="s">
        <v>79</v>
      </c>
      <c r="E15" s="171"/>
      <c r="F15" s="6"/>
      <c r="G15" s="6"/>
      <c r="H15" s="78"/>
      <c r="I15" s="94"/>
      <c r="J15" s="91"/>
      <c r="K15" s="81"/>
    </row>
    <row r="16" spans="1:11" ht="17.25" customHeight="1">
      <c r="A16" s="189"/>
      <c r="B16" s="210"/>
      <c r="C16" s="221"/>
      <c r="D16" s="93" t="s">
        <v>86</v>
      </c>
      <c r="E16" s="171"/>
      <c r="F16" s="6"/>
      <c r="G16" s="6"/>
      <c r="H16" s="78"/>
      <c r="I16" s="94"/>
      <c r="J16" s="91"/>
      <c r="K16" s="81"/>
    </row>
    <row r="17" spans="1:11" ht="17.25" customHeight="1">
      <c r="A17" s="189"/>
      <c r="B17" s="210"/>
      <c r="C17" s="102"/>
      <c r="D17" s="128"/>
      <c r="E17" s="76"/>
      <c r="F17" s="6"/>
      <c r="G17" s="6"/>
      <c r="H17" s="78"/>
      <c r="I17" s="94"/>
      <c r="J17" s="91"/>
      <c r="K17" s="92"/>
    </row>
    <row r="18" spans="1:11" ht="17.25" customHeight="1">
      <c r="A18" s="190"/>
      <c r="B18" s="211"/>
      <c r="C18" s="56"/>
      <c r="D18" s="94"/>
      <c r="E18" s="171"/>
      <c r="F18" s="73"/>
      <c r="G18" s="11"/>
      <c r="H18" s="97"/>
      <c r="I18" s="98"/>
      <c r="J18" s="99"/>
      <c r="K18" s="109"/>
    </row>
    <row r="19" spans="1:11" s="1" customFormat="1" ht="17.25" customHeight="1">
      <c r="A19" s="189"/>
      <c r="B19" s="210" t="s">
        <v>208</v>
      </c>
      <c r="C19" s="218" t="s">
        <v>66</v>
      </c>
      <c r="D19" s="4" t="s">
        <v>74</v>
      </c>
      <c r="E19" s="171">
        <v>1627700</v>
      </c>
      <c r="F19" s="62">
        <v>651080</v>
      </c>
      <c r="G19" s="78">
        <v>0</v>
      </c>
      <c r="H19" s="100"/>
      <c r="I19" s="90"/>
      <c r="J19" s="91"/>
      <c r="K19" s="185"/>
    </row>
    <row r="20" spans="1:11" s="1" customFormat="1" ht="17.25" customHeight="1">
      <c r="A20" s="189"/>
      <c r="B20" s="210"/>
      <c r="C20" s="218" t="s">
        <v>67</v>
      </c>
      <c r="D20" s="4" t="s">
        <v>209</v>
      </c>
      <c r="E20" s="171"/>
      <c r="F20" s="62"/>
      <c r="G20" s="78"/>
      <c r="H20" s="100"/>
      <c r="I20" s="90"/>
      <c r="J20" s="94"/>
      <c r="K20" s="92" t="s">
        <v>17</v>
      </c>
    </row>
    <row r="21" spans="1:11" s="1" customFormat="1" ht="17.25" customHeight="1">
      <c r="A21" s="189"/>
      <c r="B21" s="210"/>
      <c r="C21" s="218" t="s">
        <v>68</v>
      </c>
      <c r="D21" s="4" t="s">
        <v>211</v>
      </c>
      <c r="E21" s="171"/>
      <c r="F21" s="62"/>
      <c r="G21" s="100"/>
      <c r="H21" s="100"/>
      <c r="I21" s="91"/>
      <c r="J21" s="94"/>
      <c r="K21" s="92" t="s">
        <v>210</v>
      </c>
    </row>
    <row r="22" spans="1:11" s="1" customFormat="1" ht="17.25" customHeight="1">
      <c r="A22" s="189"/>
      <c r="B22" s="210"/>
      <c r="C22" s="218"/>
      <c r="D22" s="94"/>
      <c r="E22" s="171"/>
      <c r="F22" s="62"/>
      <c r="G22" s="100"/>
      <c r="H22" s="100"/>
      <c r="I22" s="91"/>
      <c r="J22" s="101"/>
      <c r="K22" s="92" t="s">
        <v>212</v>
      </c>
    </row>
    <row r="23" spans="1:11" s="1" customFormat="1" ht="17.25" customHeight="1">
      <c r="A23" s="189"/>
      <c r="B23" s="210"/>
      <c r="C23" s="220" t="s">
        <v>9</v>
      </c>
      <c r="D23" s="94"/>
      <c r="E23" s="171"/>
      <c r="F23" s="62"/>
      <c r="G23" s="100"/>
      <c r="H23" s="100"/>
      <c r="I23" s="91"/>
      <c r="J23" s="101"/>
      <c r="K23" s="185"/>
    </row>
    <row r="24" spans="1:11" s="1" customFormat="1" ht="17.25" customHeight="1">
      <c r="A24" s="189"/>
      <c r="B24" s="210"/>
      <c r="C24" s="220"/>
      <c r="D24" s="94"/>
      <c r="E24" s="171"/>
      <c r="F24" s="62"/>
      <c r="G24" s="100"/>
      <c r="H24" s="100"/>
      <c r="I24" s="91"/>
      <c r="J24" s="101"/>
      <c r="K24" s="185"/>
    </row>
    <row r="25" spans="1:20" s="3" customFormat="1" ht="17.25" customHeight="1">
      <c r="A25" s="191"/>
      <c r="B25" s="214"/>
      <c r="C25" s="102"/>
      <c r="D25" s="128"/>
      <c r="E25" s="76"/>
      <c r="F25" s="74"/>
      <c r="G25" s="103"/>
      <c r="H25" s="103"/>
      <c r="I25" s="104"/>
      <c r="J25" s="105"/>
      <c r="K25" s="186"/>
      <c r="L25" s="2"/>
      <c r="M25" s="2"/>
      <c r="N25" s="2"/>
      <c r="O25" s="2"/>
      <c r="P25" s="2"/>
      <c r="Q25" s="2"/>
      <c r="R25" s="2"/>
      <c r="S25" s="2"/>
      <c r="T25" s="2"/>
    </row>
    <row r="26" spans="1:11" ht="17.25" customHeight="1">
      <c r="A26" s="189"/>
      <c r="B26" s="210"/>
      <c r="C26" s="56"/>
      <c r="D26" s="94"/>
      <c r="E26" s="171"/>
      <c r="F26" s="6"/>
      <c r="G26" s="6"/>
      <c r="H26" s="78"/>
      <c r="I26" s="94"/>
      <c r="J26" s="91"/>
      <c r="K26" s="92"/>
    </row>
    <row r="27" spans="1:21" ht="17.25" customHeight="1">
      <c r="A27" s="189"/>
      <c r="B27" s="210" t="s">
        <v>11</v>
      </c>
      <c r="C27" s="218" t="s">
        <v>66</v>
      </c>
      <c r="D27" s="4" t="s">
        <v>74</v>
      </c>
      <c r="E27" s="171">
        <v>1225000</v>
      </c>
      <c r="F27" s="6">
        <v>974410</v>
      </c>
      <c r="G27" s="6">
        <v>807370</v>
      </c>
      <c r="H27" s="78" t="s">
        <v>19</v>
      </c>
      <c r="I27" s="90">
        <v>83520</v>
      </c>
      <c r="J27" s="91" t="s">
        <v>24</v>
      </c>
      <c r="K27" s="92" t="s">
        <v>17</v>
      </c>
      <c r="L27" s="70"/>
      <c r="M27" s="28"/>
      <c r="N27" s="28"/>
      <c r="O27" s="28"/>
      <c r="P27" s="28"/>
      <c r="Q27" s="28"/>
      <c r="R27" s="28"/>
      <c r="S27" s="28"/>
      <c r="T27" s="28"/>
      <c r="U27" s="28"/>
    </row>
    <row r="28" spans="1:11" ht="17.25" customHeight="1">
      <c r="A28" s="189"/>
      <c r="B28" s="210"/>
      <c r="C28" s="218" t="s">
        <v>67</v>
      </c>
      <c r="D28" s="4" t="s">
        <v>87</v>
      </c>
      <c r="E28" s="171"/>
      <c r="F28" s="6"/>
      <c r="G28" s="6"/>
      <c r="H28" s="107" t="s">
        <v>20</v>
      </c>
      <c r="I28" s="133">
        <v>83520</v>
      </c>
      <c r="J28" s="91"/>
      <c r="K28" s="92" t="s">
        <v>26</v>
      </c>
    </row>
    <row r="29" spans="1:11" ht="17.25" customHeight="1">
      <c r="A29" s="189"/>
      <c r="B29" s="210"/>
      <c r="C29" s="218" t="s">
        <v>68</v>
      </c>
      <c r="D29" s="4" t="s">
        <v>80</v>
      </c>
      <c r="E29" s="171"/>
      <c r="F29" s="6"/>
      <c r="G29" s="6"/>
      <c r="H29" s="106" t="s">
        <v>21</v>
      </c>
      <c r="I29" s="90">
        <v>83520</v>
      </c>
      <c r="J29" s="91"/>
      <c r="K29" s="92" t="s">
        <v>27</v>
      </c>
    </row>
    <row r="30" spans="1:11" ht="17.25" customHeight="1">
      <c r="A30" s="189"/>
      <c r="B30" s="210"/>
      <c r="C30" s="219"/>
      <c r="D30" s="94"/>
      <c r="E30" s="171"/>
      <c r="F30" s="6"/>
      <c r="G30" s="6"/>
      <c r="H30" s="106" t="s">
        <v>22</v>
      </c>
      <c r="I30" s="90">
        <v>83520</v>
      </c>
      <c r="J30" s="91"/>
      <c r="K30" s="92"/>
    </row>
    <row r="31" spans="1:11" ht="17.25" customHeight="1">
      <c r="A31" s="189"/>
      <c r="B31" s="210"/>
      <c r="C31" s="220" t="s">
        <v>9</v>
      </c>
      <c r="D31" s="94"/>
      <c r="E31" s="171"/>
      <c r="F31" s="6"/>
      <c r="G31" s="6"/>
      <c r="H31" s="106" t="s">
        <v>23</v>
      </c>
      <c r="I31" s="90">
        <v>83520</v>
      </c>
      <c r="J31" s="91"/>
      <c r="K31" s="92"/>
    </row>
    <row r="32" spans="1:11" ht="17.25" customHeight="1">
      <c r="A32" s="189"/>
      <c r="B32" s="210"/>
      <c r="C32" s="56"/>
      <c r="D32" s="94"/>
      <c r="E32" s="171"/>
      <c r="F32" s="6"/>
      <c r="G32" s="6"/>
      <c r="H32" s="107" t="s">
        <v>25</v>
      </c>
      <c r="I32" s="133">
        <v>83520</v>
      </c>
      <c r="J32" s="91"/>
      <c r="K32" s="92"/>
    </row>
    <row r="33" spans="1:11" ht="17.25" customHeight="1">
      <c r="A33" s="189"/>
      <c r="B33" s="210"/>
      <c r="C33" s="56"/>
      <c r="D33" s="94"/>
      <c r="E33" s="171"/>
      <c r="F33" s="6"/>
      <c r="G33" s="6"/>
      <c r="H33" s="106" t="s">
        <v>24</v>
      </c>
      <c r="I33" s="90">
        <v>306250</v>
      </c>
      <c r="J33" s="91"/>
      <c r="K33" s="92"/>
    </row>
    <row r="34" spans="1:11" ht="17.25" customHeight="1">
      <c r="A34" s="189"/>
      <c r="B34" s="214"/>
      <c r="C34" s="102"/>
      <c r="D34" s="128"/>
      <c r="E34" s="76"/>
      <c r="F34" s="15"/>
      <c r="G34" s="15"/>
      <c r="H34" s="127"/>
      <c r="I34" s="128"/>
      <c r="J34" s="104"/>
      <c r="K34" s="108"/>
    </row>
    <row r="35" spans="1:11" ht="17.25" customHeight="1">
      <c r="A35" s="189"/>
      <c r="B35" s="210" t="s">
        <v>16</v>
      </c>
      <c r="C35" s="218" t="s">
        <v>66</v>
      </c>
      <c r="D35" s="4" t="s">
        <v>74</v>
      </c>
      <c r="E35" s="171">
        <v>1945000</v>
      </c>
      <c r="F35" s="6">
        <v>1547170</v>
      </c>
      <c r="G35" s="6">
        <v>1281940</v>
      </c>
      <c r="H35" s="78" t="s">
        <v>19</v>
      </c>
      <c r="I35" s="90">
        <v>132615</v>
      </c>
      <c r="J35" s="91" t="s">
        <v>24</v>
      </c>
      <c r="K35" s="92" t="s">
        <v>17</v>
      </c>
    </row>
    <row r="36" spans="1:11" ht="21" customHeight="1">
      <c r="A36" s="189"/>
      <c r="B36" s="210"/>
      <c r="C36" s="218" t="s">
        <v>67</v>
      </c>
      <c r="D36" s="4" t="s">
        <v>81</v>
      </c>
      <c r="E36" s="171"/>
      <c r="F36" s="6"/>
      <c r="G36" s="6"/>
      <c r="H36" s="107" t="s">
        <v>20</v>
      </c>
      <c r="I36" s="133">
        <v>132615</v>
      </c>
      <c r="J36" s="91"/>
      <c r="K36" s="92" t="s">
        <v>28</v>
      </c>
    </row>
    <row r="37" spans="1:11" ht="15" customHeight="1">
      <c r="A37" s="189"/>
      <c r="B37" s="210"/>
      <c r="C37" s="218" t="s">
        <v>68</v>
      </c>
      <c r="D37" s="4" t="s">
        <v>82</v>
      </c>
      <c r="E37" s="171"/>
      <c r="F37" s="6"/>
      <c r="G37" s="6"/>
      <c r="H37" s="106" t="s">
        <v>21</v>
      </c>
      <c r="I37" s="90">
        <v>132615</v>
      </c>
      <c r="J37" s="91"/>
      <c r="K37" s="92" t="s">
        <v>27</v>
      </c>
    </row>
    <row r="38" spans="1:11" ht="17.25" customHeight="1">
      <c r="A38" s="189"/>
      <c r="B38" s="210"/>
      <c r="C38" s="219"/>
      <c r="D38" s="94"/>
      <c r="E38" s="171"/>
      <c r="F38" s="6"/>
      <c r="G38" s="6"/>
      <c r="H38" s="106" t="s">
        <v>22</v>
      </c>
      <c r="I38" s="90">
        <v>132615</v>
      </c>
      <c r="J38" s="91"/>
      <c r="K38" s="92"/>
    </row>
    <row r="39" spans="1:11" ht="17.25" customHeight="1">
      <c r="A39" s="189"/>
      <c r="B39" s="210"/>
      <c r="C39" s="220" t="s">
        <v>9</v>
      </c>
      <c r="D39" s="94"/>
      <c r="E39" s="171"/>
      <c r="F39" s="6"/>
      <c r="G39" s="6"/>
      <c r="H39" s="106" t="s">
        <v>23</v>
      </c>
      <c r="I39" s="90">
        <v>132615</v>
      </c>
      <c r="J39" s="91"/>
      <c r="K39" s="92"/>
    </row>
    <row r="40" spans="1:11" ht="17.25" customHeight="1">
      <c r="A40" s="189"/>
      <c r="B40" s="210"/>
      <c r="C40" s="56"/>
      <c r="D40" s="94"/>
      <c r="E40" s="171"/>
      <c r="F40" s="6"/>
      <c r="G40" s="6"/>
      <c r="H40" s="107" t="s">
        <v>25</v>
      </c>
      <c r="I40" s="133">
        <v>132615</v>
      </c>
      <c r="J40" s="91"/>
      <c r="K40" s="92"/>
    </row>
    <row r="41" spans="1:11" ht="17.25" customHeight="1">
      <c r="A41" s="189"/>
      <c r="B41" s="210"/>
      <c r="C41" s="56"/>
      <c r="D41" s="94"/>
      <c r="E41" s="171"/>
      <c r="F41" s="6"/>
      <c r="G41" s="6"/>
      <c r="H41" s="106" t="s">
        <v>24</v>
      </c>
      <c r="I41" s="90">
        <v>486250</v>
      </c>
      <c r="J41" s="91"/>
      <c r="K41" s="92"/>
    </row>
    <row r="42" spans="1:11" ht="17.25" customHeight="1">
      <c r="A42" s="189"/>
      <c r="B42" s="214"/>
      <c r="C42" s="102"/>
      <c r="D42" s="111"/>
      <c r="E42" s="172"/>
      <c r="F42" s="29"/>
      <c r="G42" s="29"/>
      <c r="H42" s="110"/>
      <c r="I42" s="111"/>
      <c r="J42" s="112"/>
      <c r="K42" s="113"/>
    </row>
    <row r="43" spans="1:12" s="30" customFormat="1" ht="17.25" customHeight="1">
      <c r="A43" s="192"/>
      <c r="B43" s="215" t="s">
        <v>223</v>
      </c>
      <c r="C43" s="222" t="s">
        <v>66</v>
      </c>
      <c r="D43" s="114" t="s">
        <v>119</v>
      </c>
      <c r="E43" s="173">
        <v>538000</v>
      </c>
      <c r="F43" s="17">
        <v>538000</v>
      </c>
      <c r="G43" s="20">
        <v>538000</v>
      </c>
      <c r="H43" s="168" t="s">
        <v>14</v>
      </c>
      <c r="I43" s="169">
        <v>86080</v>
      </c>
      <c r="J43" s="115" t="s">
        <v>128</v>
      </c>
      <c r="K43" s="116"/>
      <c r="L43" s="69"/>
    </row>
    <row r="44" spans="1:12" s="30" customFormat="1" ht="17.25" customHeight="1">
      <c r="A44" s="192"/>
      <c r="B44" s="215"/>
      <c r="C44" s="222" t="s">
        <v>67</v>
      </c>
      <c r="D44" s="114" t="s">
        <v>120</v>
      </c>
      <c r="E44" s="114"/>
      <c r="F44" s="57"/>
      <c r="G44" s="117"/>
      <c r="H44" s="106" t="s">
        <v>124</v>
      </c>
      <c r="I44" s="118">
        <v>86080</v>
      </c>
      <c r="J44" s="115"/>
      <c r="K44" s="119" t="s">
        <v>17</v>
      </c>
      <c r="L44" s="69"/>
    </row>
    <row r="45" spans="1:12" s="30" customFormat="1" ht="17.25" customHeight="1">
      <c r="A45" s="192"/>
      <c r="B45" s="231"/>
      <c r="C45" s="222" t="s">
        <v>68</v>
      </c>
      <c r="D45" s="114" t="s">
        <v>121</v>
      </c>
      <c r="E45" s="173"/>
      <c r="F45" s="17"/>
      <c r="G45" s="16"/>
      <c r="H45" s="107" t="s">
        <v>125</v>
      </c>
      <c r="I45" s="170">
        <v>86080</v>
      </c>
      <c r="J45" s="115"/>
      <c r="K45" s="119" t="s">
        <v>122</v>
      </c>
      <c r="L45" s="69"/>
    </row>
    <row r="46" spans="1:12" s="30" customFormat="1" ht="17.25" customHeight="1">
      <c r="A46" s="192"/>
      <c r="B46" s="215"/>
      <c r="C46" s="223" t="s">
        <v>9</v>
      </c>
      <c r="D46" s="180"/>
      <c r="E46" s="173"/>
      <c r="F46" s="17"/>
      <c r="G46" s="16"/>
      <c r="H46" s="106" t="s">
        <v>126</v>
      </c>
      <c r="I46" s="118">
        <v>86080</v>
      </c>
      <c r="J46" s="115"/>
      <c r="K46" s="119" t="s">
        <v>123</v>
      </c>
      <c r="L46" s="69"/>
    </row>
    <row r="47" spans="1:12" s="30" customFormat="1" ht="17.25" customHeight="1">
      <c r="A47" s="192"/>
      <c r="B47" s="215"/>
      <c r="C47" s="207"/>
      <c r="D47" s="114"/>
      <c r="E47" s="173"/>
      <c r="F47" s="17"/>
      <c r="G47" s="16"/>
      <c r="H47" s="107" t="s">
        <v>127</v>
      </c>
      <c r="I47" s="170">
        <v>86080</v>
      </c>
      <c r="J47" s="115"/>
      <c r="K47" s="119"/>
      <c r="L47" s="69"/>
    </row>
    <row r="48" spans="1:12" s="30" customFormat="1" ht="17.25" customHeight="1">
      <c r="A48" s="192"/>
      <c r="B48" s="216"/>
      <c r="C48" s="224"/>
      <c r="D48" s="181"/>
      <c r="E48" s="174"/>
      <c r="F48" s="19"/>
      <c r="G48" s="18"/>
      <c r="H48" s="106" t="s">
        <v>128</v>
      </c>
      <c r="I48" s="118">
        <v>107600</v>
      </c>
      <c r="J48" s="121"/>
      <c r="K48" s="122"/>
      <c r="L48" s="69"/>
    </row>
    <row r="49" spans="1:12" s="30" customFormat="1" ht="17.25" customHeight="1">
      <c r="A49" s="192"/>
      <c r="B49" s="215" t="s">
        <v>224</v>
      </c>
      <c r="C49" s="222" t="s">
        <v>66</v>
      </c>
      <c r="D49" s="114" t="s">
        <v>130</v>
      </c>
      <c r="E49" s="173">
        <v>922000</v>
      </c>
      <c r="F49" s="17">
        <v>922000</v>
      </c>
      <c r="G49" s="20">
        <v>922000</v>
      </c>
      <c r="H49" s="168" t="s">
        <v>20</v>
      </c>
      <c r="I49" s="169">
        <v>147520</v>
      </c>
      <c r="J49" s="115" t="s">
        <v>134</v>
      </c>
      <c r="K49" s="123"/>
      <c r="L49" s="69"/>
    </row>
    <row r="50" spans="1:12" s="30" customFormat="1" ht="17.25" customHeight="1">
      <c r="A50" s="192"/>
      <c r="B50" s="215"/>
      <c r="C50" s="222" t="s">
        <v>67</v>
      </c>
      <c r="D50" s="114" t="s">
        <v>131</v>
      </c>
      <c r="E50" s="114"/>
      <c r="F50" s="57"/>
      <c r="G50" s="117"/>
      <c r="H50" s="106" t="s">
        <v>22</v>
      </c>
      <c r="I50" s="118">
        <v>147520</v>
      </c>
      <c r="J50" s="115"/>
      <c r="K50" s="119" t="s">
        <v>17</v>
      </c>
      <c r="L50" s="69"/>
    </row>
    <row r="51" spans="1:12" s="30" customFormat="1" ht="17.25" customHeight="1">
      <c r="A51" s="192"/>
      <c r="B51" s="231"/>
      <c r="C51" s="222" t="s">
        <v>68</v>
      </c>
      <c r="D51" s="114" t="s">
        <v>132</v>
      </c>
      <c r="E51" s="173"/>
      <c r="F51" s="17"/>
      <c r="G51" s="16"/>
      <c r="H51" s="107" t="s">
        <v>25</v>
      </c>
      <c r="I51" s="170">
        <v>147520</v>
      </c>
      <c r="J51" s="57"/>
      <c r="K51" s="119" t="s">
        <v>135</v>
      </c>
      <c r="L51" s="69"/>
    </row>
    <row r="52" spans="1:12" s="30" customFormat="1" ht="17.25" customHeight="1">
      <c r="A52" s="192"/>
      <c r="B52" s="215"/>
      <c r="C52" s="223" t="s">
        <v>9</v>
      </c>
      <c r="D52" s="180"/>
      <c r="E52" s="173"/>
      <c r="F52" s="17"/>
      <c r="G52" s="16"/>
      <c r="H52" s="106" t="s">
        <v>133</v>
      </c>
      <c r="I52" s="118">
        <v>147520</v>
      </c>
      <c r="J52" s="115"/>
      <c r="K52" s="119" t="s">
        <v>136</v>
      </c>
      <c r="L52" s="69"/>
    </row>
    <row r="53" spans="1:12" s="30" customFormat="1" ht="17.25" customHeight="1">
      <c r="A53" s="192"/>
      <c r="B53" s="215"/>
      <c r="C53" s="207"/>
      <c r="D53" s="114"/>
      <c r="E53" s="173"/>
      <c r="F53" s="17"/>
      <c r="G53" s="16"/>
      <c r="H53" s="107" t="s">
        <v>46</v>
      </c>
      <c r="I53" s="170">
        <v>147520</v>
      </c>
      <c r="J53" s="115"/>
      <c r="K53" s="119"/>
      <c r="L53" s="69"/>
    </row>
    <row r="54" spans="1:12" s="30" customFormat="1" ht="17.25" customHeight="1">
      <c r="A54" s="192"/>
      <c r="B54" s="215"/>
      <c r="C54" s="207"/>
      <c r="D54" s="114"/>
      <c r="E54" s="173"/>
      <c r="F54" s="17"/>
      <c r="G54" s="16"/>
      <c r="H54" s="106" t="s">
        <v>134</v>
      </c>
      <c r="I54" s="118">
        <v>184400</v>
      </c>
      <c r="J54" s="115"/>
      <c r="K54" s="119"/>
      <c r="L54" s="69"/>
    </row>
    <row r="55" spans="1:12" s="30" customFormat="1" ht="17.25" customHeight="1">
      <c r="A55" s="192"/>
      <c r="B55" s="120"/>
      <c r="C55" s="225"/>
      <c r="D55" s="181"/>
      <c r="E55" s="173"/>
      <c r="F55" s="17"/>
      <c r="G55" s="18"/>
      <c r="H55" s="107"/>
      <c r="I55" s="124"/>
      <c r="J55" s="115"/>
      <c r="K55" s="119"/>
      <c r="L55" s="69"/>
    </row>
    <row r="56" spans="1:12" s="30" customFormat="1" ht="17.25" customHeight="1">
      <c r="A56" s="192"/>
      <c r="B56" s="210" t="s">
        <v>225</v>
      </c>
      <c r="C56" s="218" t="s">
        <v>99</v>
      </c>
      <c r="D56" s="114" t="s">
        <v>129</v>
      </c>
      <c r="E56" s="175">
        <v>62000000</v>
      </c>
      <c r="F56" s="20">
        <v>6573495</v>
      </c>
      <c r="G56" s="20">
        <f>13146989-6573494</f>
        <v>6573495</v>
      </c>
      <c r="H56" s="106" t="s">
        <v>20</v>
      </c>
      <c r="I56" s="118">
        <v>6573495</v>
      </c>
      <c r="J56" s="125" t="s">
        <v>20</v>
      </c>
      <c r="K56" s="123" t="s">
        <v>36</v>
      </c>
      <c r="L56" s="69"/>
    </row>
    <row r="57" spans="1:12" s="30" customFormat="1" ht="17.25" customHeight="1">
      <c r="A57" s="192"/>
      <c r="B57" s="215"/>
      <c r="C57" s="56" t="s">
        <v>94</v>
      </c>
      <c r="D57" s="114" t="s">
        <v>69</v>
      </c>
      <c r="E57" s="173"/>
      <c r="F57" s="16"/>
      <c r="G57" s="16"/>
      <c r="H57" s="106"/>
      <c r="I57" s="118"/>
      <c r="J57" s="115"/>
      <c r="K57" s="119" t="s">
        <v>37</v>
      </c>
      <c r="L57" s="69"/>
    </row>
    <row r="58" spans="1:12" s="30" customFormat="1" ht="17.25" customHeight="1">
      <c r="A58" s="192"/>
      <c r="B58" s="215"/>
      <c r="C58" s="56" t="s">
        <v>180</v>
      </c>
      <c r="D58" s="114" t="s">
        <v>70</v>
      </c>
      <c r="E58" s="173"/>
      <c r="F58" s="16"/>
      <c r="G58" s="16"/>
      <c r="H58" s="106"/>
      <c r="I58" s="114"/>
      <c r="J58" s="115"/>
      <c r="K58" s="119" t="s">
        <v>38</v>
      </c>
      <c r="L58" s="69"/>
    </row>
    <row r="59" spans="1:11" ht="17.25" customHeight="1">
      <c r="A59" s="189"/>
      <c r="B59" s="188"/>
      <c r="C59" s="56" t="s">
        <v>30</v>
      </c>
      <c r="D59" s="94" t="s">
        <v>71</v>
      </c>
      <c r="E59" s="171"/>
      <c r="F59" s="5"/>
      <c r="G59" s="5"/>
      <c r="H59" s="78"/>
      <c r="I59" s="94"/>
      <c r="J59" s="91"/>
      <c r="K59" s="92" t="s">
        <v>39</v>
      </c>
    </row>
    <row r="60" spans="1:11" ht="17.25" customHeight="1">
      <c r="A60" s="189"/>
      <c r="B60" s="210"/>
      <c r="C60" s="56" t="s">
        <v>31</v>
      </c>
      <c r="D60" s="94"/>
      <c r="E60" s="171"/>
      <c r="F60" s="5"/>
      <c r="G60" s="5"/>
      <c r="H60" s="78"/>
      <c r="I60" s="94"/>
      <c r="J60" s="91"/>
      <c r="K60" s="92" t="s">
        <v>40</v>
      </c>
    </row>
    <row r="61" spans="1:11" ht="17.25" customHeight="1">
      <c r="A61" s="189"/>
      <c r="B61" s="210"/>
      <c r="C61" s="56" t="s">
        <v>32</v>
      </c>
      <c r="D61" s="94"/>
      <c r="E61" s="171"/>
      <c r="F61" s="5"/>
      <c r="G61" s="5"/>
      <c r="H61" s="78"/>
      <c r="I61" s="94"/>
      <c r="J61" s="91"/>
      <c r="K61" s="92" t="s">
        <v>41</v>
      </c>
    </row>
    <row r="62" spans="1:11" ht="17.25" customHeight="1">
      <c r="A62" s="189"/>
      <c r="B62" s="210"/>
      <c r="C62" s="226" t="s">
        <v>33</v>
      </c>
      <c r="D62" s="94"/>
      <c r="E62" s="171"/>
      <c r="F62" s="5"/>
      <c r="G62" s="5"/>
      <c r="H62" s="78"/>
      <c r="I62" s="94"/>
      <c r="J62" s="91"/>
      <c r="K62" s="92"/>
    </row>
    <row r="63" spans="1:11" ht="17.25" customHeight="1">
      <c r="A63" s="191"/>
      <c r="B63" s="214"/>
      <c r="C63" s="227"/>
      <c r="D63" s="128"/>
      <c r="E63" s="76"/>
      <c r="F63" s="14"/>
      <c r="G63" s="14"/>
      <c r="H63" s="127"/>
      <c r="I63" s="128"/>
      <c r="J63" s="104"/>
      <c r="K63" s="108"/>
    </row>
    <row r="64" spans="1:11" ht="17.25" customHeight="1">
      <c r="A64" s="188"/>
      <c r="B64" s="210" t="s">
        <v>226</v>
      </c>
      <c r="C64" s="56" t="s">
        <v>42</v>
      </c>
      <c r="D64" s="94" t="s">
        <v>83</v>
      </c>
      <c r="E64" s="62">
        <v>82000000</v>
      </c>
      <c r="F64" s="6">
        <v>45732212</v>
      </c>
      <c r="G64" s="6">
        <v>45732212</v>
      </c>
      <c r="H64" s="78" t="s">
        <v>20</v>
      </c>
      <c r="I64" s="79">
        <v>11433053</v>
      </c>
      <c r="J64" s="129" t="s">
        <v>45</v>
      </c>
      <c r="K64" s="92" t="s">
        <v>47</v>
      </c>
    </row>
    <row r="65" spans="1:11" ht="17.25" customHeight="1">
      <c r="A65" s="188"/>
      <c r="B65" s="210"/>
      <c r="C65" s="56" t="s">
        <v>43</v>
      </c>
      <c r="D65" s="94" t="s">
        <v>69</v>
      </c>
      <c r="E65" s="62"/>
      <c r="F65" s="6"/>
      <c r="G65" s="6"/>
      <c r="H65" s="78" t="s">
        <v>25</v>
      </c>
      <c r="I65" s="79">
        <v>11433053</v>
      </c>
      <c r="J65" s="129"/>
      <c r="K65" s="92" t="s">
        <v>48</v>
      </c>
    </row>
    <row r="66" spans="1:11" ht="17.25" customHeight="1">
      <c r="A66" s="188"/>
      <c r="B66" s="188"/>
      <c r="C66" s="56" t="s">
        <v>44</v>
      </c>
      <c r="D66" s="94" t="s">
        <v>70</v>
      </c>
      <c r="E66" s="62"/>
      <c r="F66" s="6"/>
      <c r="G66" s="6"/>
      <c r="H66" s="78" t="s">
        <v>46</v>
      </c>
      <c r="I66" s="79">
        <v>11433053</v>
      </c>
      <c r="J66" s="129"/>
      <c r="K66" s="92" t="s">
        <v>59</v>
      </c>
    </row>
    <row r="67" spans="1:11" ht="17.25" customHeight="1">
      <c r="A67" s="188"/>
      <c r="B67" s="210"/>
      <c r="C67" s="56" t="s">
        <v>51</v>
      </c>
      <c r="D67" s="94" t="s">
        <v>71</v>
      </c>
      <c r="E67" s="62"/>
      <c r="F67" s="6"/>
      <c r="G67" s="5"/>
      <c r="H67" s="95" t="s">
        <v>45</v>
      </c>
      <c r="I67" s="79">
        <v>11433053</v>
      </c>
      <c r="J67" s="129"/>
      <c r="K67" s="92" t="s">
        <v>60</v>
      </c>
    </row>
    <row r="68" spans="1:11" ht="17.25" customHeight="1">
      <c r="A68" s="188"/>
      <c r="B68" s="210"/>
      <c r="C68" s="228" t="s">
        <v>160</v>
      </c>
      <c r="D68" s="94" t="s">
        <v>85</v>
      </c>
      <c r="E68" s="62"/>
      <c r="F68" s="6"/>
      <c r="G68" s="5"/>
      <c r="H68" s="95"/>
      <c r="I68" s="95"/>
      <c r="J68" s="129"/>
      <c r="K68" s="92"/>
    </row>
    <row r="69" spans="1:11" ht="17.25" customHeight="1">
      <c r="A69" s="188"/>
      <c r="B69" s="214"/>
      <c r="C69" s="126" t="s">
        <v>159</v>
      </c>
      <c r="D69" s="128"/>
      <c r="E69" s="74"/>
      <c r="F69" s="15"/>
      <c r="G69" s="15"/>
      <c r="H69" s="127"/>
      <c r="I69" s="130"/>
      <c r="J69" s="131"/>
      <c r="K69" s="108"/>
    </row>
    <row r="70" spans="1:11" ht="17.25" customHeight="1">
      <c r="A70" s="188"/>
      <c r="B70" s="210" t="s">
        <v>227</v>
      </c>
      <c r="C70" s="56" t="s">
        <v>49</v>
      </c>
      <c r="D70" s="94" t="s">
        <v>72</v>
      </c>
      <c r="E70" s="171">
        <v>11000000</v>
      </c>
      <c r="F70" s="5">
        <v>6185858</v>
      </c>
      <c r="G70" s="5">
        <f>7732323-1546465</f>
        <v>6185858</v>
      </c>
      <c r="H70" s="78" t="s">
        <v>20</v>
      </c>
      <c r="I70" s="90">
        <v>1546465</v>
      </c>
      <c r="J70" s="80" t="s">
        <v>45</v>
      </c>
      <c r="K70" s="92" t="s">
        <v>47</v>
      </c>
    </row>
    <row r="71" spans="1:11" ht="17.25" customHeight="1">
      <c r="A71" s="188"/>
      <c r="B71" s="210"/>
      <c r="C71" s="56" t="s">
        <v>29</v>
      </c>
      <c r="D71" s="94" t="s">
        <v>73</v>
      </c>
      <c r="E71" s="171"/>
      <c r="F71" s="5"/>
      <c r="G71" s="5"/>
      <c r="H71" s="78" t="s">
        <v>25</v>
      </c>
      <c r="I71" s="90">
        <v>1546465</v>
      </c>
      <c r="J71" s="80"/>
      <c r="K71" s="92" t="s">
        <v>54</v>
      </c>
    </row>
    <row r="72" spans="1:11" ht="17.25" customHeight="1">
      <c r="A72" s="188"/>
      <c r="B72" s="210"/>
      <c r="C72" s="56" t="s">
        <v>50</v>
      </c>
      <c r="D72" s="94" t="s">
        <v>35</v>
      </c>
      <c r="E72" s="171"/>
      <c r="F72" s="5"/>
      <c r="G72" s="5"/>
      <c r="H72" s="78" t="s">
        <v>46</v>
      </c>
      <c r="I72" s="90">
        <v>1546465</v>
      </c>
      <c r="J72" s="80"/>
      <c r="K72" s="92" t="s">
        <v>61</v>
      </c>
    </row>
    <row r="73" spans="1:11" ht="17.25" customHeight="1">
      <c r="A73" s="188"/>
      <c r="B73" s="188"/>
      <c r="C73" s="56" t="s">
        <v>52</v>
      </c>
      <c r="D73" s="94"/>
      <c r="E73" s="171"/>
      <c r="F73" s="5"/>
      <c r="G73" s="5"/>
      <c r="H73" s="78" t="s">
        <v>45</v>
      </c>
      <c r="I73" s="90">
        <v>1546463</v>
      </c>
      <c r="J73" s="80"/>
      <c r="K73" s="92" t="s">
        <v>62</v>
      </c>
    </row>
    <row r="74" spans="1:11" ht="17.25" customHeight="1">
      <c r="A74" s="188"/>
      <c r="B74" s="210"/>
      <c r="C74" s="56" t="s">
        <v>53</v>
      </c>
      <c r="D74" s="94"/>
      <c r="E74" s="171"/>
      <c r="F74" s="5"/>
      <c r="G74" s="5"/>
      <c r="H74" s="95"/>
      <c r="I74" s="95"/>
      <c r="J74" s="80"/>
      <c r="K74" s="92"/>
    </row>
    <row r="75" spans="1:11" ht="17.25" customHeight="1">
      <c r="A75" s="188"/>
      <c r="B75" s="210"/>
      <c r="C75" s="56" t="s">
        <v>161</v>
      </c>
      <c r="D75" s="94"/>
      <c r="E75" s="171"/>
      <c r="F75" s="5"/>
      <c r="G75" s="5"/>
      <c r="H75" s="78"/>
      <c r="I75" s="90"/>
      <c r="J75" s="80"/>
      <c r="K75" s="92"/>
    </row>
    <row r="76" spans="1:11" ht="17.25" customHeight="1">
      <c r="A76" s="188" t="s">
        <v>159</v>
      </c>
      <c r="B76" s="214"/>
      <c r="C76" s="126" t="s">
        <v>159</v>
      </c>
      <c r="D76" s="128"/>
      <c r="E76" s="74"/>
      <c r="F76" s="15"/>
      <c r="G76" s="14"/>
      <c r="H76" s="132"/>
      <c r="I76" s="133"/>
      <c r="J76" s="134"/>
      <c r="K76" s="108"/>
    </row>
    <row r="77" spans="1:11" ht="17.25" customHeight="1">
      <c r="A77" s="189"/>
      <c r="B77" s="210" t="s">
        <v>228</v>
      </c>
      <c r="C77" s="56" t="s">
        <v>49</v>
      </c>
      <c r="D77" s="94" t="s">
        <v>84</v>
      </c>
      <c r="E77" s="62">
        <v>8500000</v>
      </c>
      <c r="F77" s="6">
        <v>2929935</v>
      </c>
      <c r="G77" s="5">
        <f>8500000-5570065</f>
        <v>2929935</v>
      </c>
      <c r="H77" s="95" t="s">
        <v>20</v>
      </c>
      <c r="I77" s="79">
        <v>976645</v>
      </c>
      <c r="J77" s="135" t="s">
        <v>46</v>
      </c>
      <c r="K77" s="92" t="s">
        <v>47</v>
      </c>
    </row>
    <row r="78" spans="1:11" ht="17.25" customHeight="1">
      <c r="A78" s="189"/>
      <c r="B78" s="210"/>
      <c r="C78" s="56" t="s">
        <v>29</v>
      </c>
      <c r="D78" s="94" t="s">
        <v>34</v>
      </c>
      <c r="E78" s="62"/>
      <c r="F78" s="6"/>
      <c r="G78" s="5"/>
      <c r="H78" s="95" t="s">
        <v>25</v>
      </c>
      <c r="I78" s="79">
        <v>976645</v>
      </c>
      <c r="J78" s="80"/>
      <c r="K78" s="92" t="s">
        <v>56</v>
      </c>
    </row>
    <row r="79" spans="1:11" ht="17.25" customHeight="1">
      <c r="A79" s="189"/>
      <c r="B79" s="188"/>
      <c r="C79" s="56" t="s">
        <v>50</v>
      </c>
      <c r="D79" s="94" t="s">
        <v>55</v>
      </c>
      <c r="E79" s="62"/>
      <c r="F79" s="6"/>
      <c r="G79" s="5"/>
      <c r="H79" s="95" t="s">
        <v>46</v>
      </c>
      <c r="I79" s="79">
        <v>976645</v>
      </c>
      <c r="J79" s="80"/>
      <c r="K79" s="92" t="s">
        <v>63</v>
      </c>
    </row>
    <row r="80" spans="1:11" ht="17.25" customHeight="1">
      <c r="A80" s="189"/>
      <c r="B80" s="210"/>
      <c r="C80" s="56" t="s">
        <v>52</v>
      </c>
      <c r="D80" s="94"/>
      <c r="E80" s="62"/>
      <c r="F80" s="6"/>
      <c r="G80" s="5"/>
      <c r="H80" s="95"/>
      <c r="I80" s="95"/>
      <c r="J80" s="80"/>
      <c r="K80" s="92" t="s">
        <v>64</v>
      </c>
    </row>
    <row r="81" spans="1:11" ht="17.25" customHeight="1">
      <c r="A81" s="189"/>
      <c r="B81" s="210"/>
      <c r="C81" s="56" t="s">
        <v>53</v>
      </c>
      <c r="D81" s="94"/>
      <c r="E81" s="62"/>
      <c r="F81" s="6"/>
      <c r="G81" s="5"/>
      <c r="H81" s="95"/>
      <c r="I81" s="79"/>
      <c r="J81" s="80"/>
      <c r="K81" s="92"/>
    </row>
    <row r="82" spans="1:11" ht="17.25" customHeight="1">
      <c r="A82" s="189"/>
      <c r="B82" s="210"/>
      <c r="C82" s="56" t="s">
        <v>162</v>
      </c>
      <c r="D82" s="94"/>
      <c r="E82" s="62"/>
      <c r="F82" s="6"/>
      <c r="G82" s="5"/>
      <c r="H82" s="95"/>
      <c r="I82" s="79"/>
      <c r="J82" s="80"/>
      <c r="K82" s="92"/>
    </row>
    <row r="83" spans="1:11" ht="17.25" customHeight="1">
      <c r="A83" s="189" t="s">
        <v>159</v>
      </c>
      <c r="B83" s="214"/>
      <c r="C83" s="126" t="s">
        <v>159</v>
      </c>
      <c r="D83" s="128"/>
      <c r="E83" s="74"/>
      <c r="F83" s="15"/>
      <c r="G83" s="14"/>
      <c r="H83" s="132"/>
      <c r="I83" s="130"/>
      <c r="J83" s="136"/>
      <c r="K83" s="108"/>
    </row>
    <row r="84" spans="1:12" s="33" customFormat="1" ht="24.75" customHeight="1">
      <c r="A84" s="193"/>
      <c r="B84" s="210" t="s">
        <v>229</v>
      </c>
      <c r="C84" s="221" t="s">
        <v>158</v>
      </c>
      <c r="D84" s="142" t="s">
        <v>90</v>
      </c>
      <c r="E84" s="176">
        <v>35000000</v>
      </c>
      <c r="F84" s="9">
        <v>35000000</v>
      </c>
      <c r="G84" s="6">
        <v>35000000</v>
      </c>
      <c r="H84" s="78" t="s">
        <v>20</v>
      </c>
      <c r="I84" s="90">
        <v>4375000</v>
      </c>
      <c r="J84" s="91" t="s">
        <v>92</v>
      </c>
      <c r="K84" s="137" t="s">
        <v>98</v>
      </c>
      <c r="L84" s="71"/>
    </row>
    <row r="85" spans="1:12" s="33" customFormat="1" ht="19.5" customHeight="1">
      <c r="A85" s="193"/>
      <c r="B85" s="210"/>
      <c r="C85" s="221" t="s">
        <v>51</v>
      </c>
      <c r="D85" s="142" t="s">
        <v>88</v>
      </c>
      <c r="E85" s="176"/>
      <c r="F85" s="9"/>
      <c r="G85" s="6"/>
      <c r="H85" s="78" t="s">
        <v>25</v>
      </c>
      <c r="I85" s="90">
        <v>4375000</v>
      </c>
      <c r="J85" s="91"/>
      <c r="K85" s="137" t="s">
        <v>97</v>
      </c>
      <c r="L85" s="71"/>
    </row>
    <row r="86" spans="1:12" s="33" customFormat="1" ht="14.25" customHeight="1">
      <c r="A86" s="193"/>
      <c r="B86" s="193"/>
      <c r="C86" s="221" t="s">
        <v>241</v>
      </c>
      <c r="D86" s="142" t="s">
        <v>179</v>
      </c>
      <c r="E86" s="176"/>
      <c r="F86" s="9"/>
      <c r="G86" s="6"/>
      <c r="H86" s="78" t="s">
        <v>46</v>
      </c>
      <c r="I86" s="90">
        <v>4375000</v>
      </c>
      <c r="J86" s="91"/>
      <c r="K86" s="137" t="s">
        <v>95</v>
      </c>
      <c r="L86" s="71"/>
    </row>
    <row r="87" spans="1:12" s="33" customFormat="1" ht="24.75" customHeight="1">
      <c r="A87" s="193"/>
      <c r="B87" s="210"/>
      <c r="C87" s="220" t="s">
        <v>33</v>
      </c>
      <c r="D87" s="142" t="s">
        <v>89</v>
      </c>
      <c r="E87" s="176"/>
      <c r="F87" s="9"/>
      <c r="G87" s="6"/>
      <c r="H87" s="78" t="s">
        <v>45</v>
      </c>
      <c r="I87" s="90">
        <v>4375000</v>
      </c>
      <c r="J87" s="91"/>
      <c r="K87" s="137" t="s">
        <v>96</v>
      </c>
      <c r="L87" s="71"/>
    </row>
    <row r="88" spans="1:12" s="33" customFormat="1" ht="17.25" customHeight="1">
      <c r="A88" s="193"/>
      <c r="B88" s="210"/>
      <c r="C88" s="208"/>
      <c r="D88" s="142" t="s">
        <v>91</v>
      </c>
      <c r="E88" s="176"/>
      <c r="F88" s="9"/>
      <c r="G88" s="6"/>
      <c r="H88" s="78" t="s">
        <v>147</v>
      </c>
      <c r="I88" s="90">
        <v>4375000</v>
      </c>
      <c r="J88" s="91"/>
      <c r="K88" s="137"/>
      <c r="L88" s="71"/>
    </row>
    <row r="89" spans="1:12" s="33" customFormat="1" ht="17.25" customHeight="1">
      <c r="A89" s="193"/>
      <c r="B89" s="210"/>
      <c r="C89" s="208"/>
      <c r="D89" s="182"/>
      <c r="E89" s="176"/>
      <c r="F89" s="9"/>
      <c r="G89" s="6"/>
      <c r="H89" s="78" t="s">
        <v>148</v>
      </c>
      <c r="I89" s="90">
        <v>4375000</v>
      </c>
      <c r="J89" s="91"/>
      <c r="K89" s="137"/>
      <c r="L89" s="71"/>
    </row>
    <row r="90" spans="1:12" s="33" customFormat="1" ht="17.25" customHeight="1">
      <c r="A90" s="193"/>
      <c r="B90" s="210"/>
      <c r="C90" s="221"/>
      <c r="D90" s="182"/>
      <c r="E90" s="176"/>
      <c r="F90" s="9"/>
      <c r="G90" s="6"/>
      <c r="H90" s="78" t="s">
        <v>149</v>
      </c>
      <c r="I90" s="90">
        <v>4375000</v>
      </c>
      <c r="J90" s="91"/>
      <c r="K90" s="137"/>
      <c r="L90" s="71"/>
    </row>
    <row r="91" spans="1:12" s="33" customFormat="1" ht="17.25" customHeight="1">
      <c r="A91" s="193"/>
      <c r="B91" s="214"/>
      <c r="C91" s="229"/>
      <c r="D91" s="144"/>
      <c r="E91" s="75"/>
      <c r="F91" s="22"/>
      <c r="G91" s="15"/>
      <c r="H91" s="127" t="s">
        <v>150</v>
      </c>
      <c r="I91" s="133">
        <v>4375000</v>
      </c>
      <c r="J91" s="104"/>
      <c r="K91" s="138"/>
      <c r="L91" s="71"/>
    </row>
    <row r="92" spans="1:12" s="33" customFormat="1" ht="17.25" customHeight="1">
      <c r="A92" s="193"/>
      <c r="B92" s="210" t="s">
        <v>230</v>
      </c>
      <c r="C92" s="221" t="s">
        <v>181</v>
      </c>
      <c r="D92" s="94" t="s">
        <v>105</v>
      </c>
      <c r="E92" s="176">
        <v>40380000</v>
      </c>
      <c r="F92" s="9">
        <v>40380000</v>
      </c>
      <c r="G92" s="17">
        <v>19880000</v>
      </c>
      <c r="H92" s="106" t="s">
        <v>25</v>
      </c>
      <c r="I92" s="118">
        <v>2208889</v>
      </c>
      <c r="J92" s="115"/>
      <c r="K92" s="139"/>
      <c r="L92" s="71"/>
    </row>
    <row r="93" spans="1:12" s="33" customFormat="1" ht="17.25" customHeight="1">
      <c r="A93" s="193"/>
      <c r="B93" s="210"/>
      <c r="C93" s="221" t="s">
        <v>182</v>
      </c>
      <c r="D93" s="94" t="s">
        <v>34</v>
      </c>
      <c r="E93" s="94"/>
      <c r="F93" s="56"/>
      <c r="G93" s="57"/>
      <c r="H93" s="106" t="s">
        <v>46</v>
      </c>
      <c r="I93" s="118">
        <v>2208889</v>
      </c>
      <c r="J93" s="140" t="s">
        <v>106</v>
      </c>
      <c r="K93" s="141" t="s">
        <v>47</v>
      </c>
      <c r="L93" s="71"/>
    </row>
    <row r="94" spans="1:12" s="33" customFormat="1" ht="18" customHeight="1">
      <c r="A94" s="193"/>
      <c r="B94" s="210"/>
      <c r="C94" s="221" t="s">
        <v>183</v>
      </c>
      <c r="D94" s="94" t="s">
        <v>55</v>
      </c>
      <c r="E94" s="176"/>
      <c r="F94" s="12"/>
      <c r="G94" s="58"/>
      <c r="H94" s="106" t="s">
        <v>45</v>
      </c>
      <c r="I94" s="118">
        <v>2208889</v>
      </c>
      <c r="J94" s="140"/>
      <c r="K94" s="141" t="s">
        <v>107</v>
      </c>
      <c r="L94" s="71"/>
    </row>
    <row r="95" spans="1:12" s="33" customFormat="1" ht="15" customHeight="1">
      <c r="A95" s="193"/>
      <c r="B95" s="193"/>
      <c r="C95" s="221" t="s">
        <v>163</v>
      </c>
      <c r="D95" s="182"/>
      <c r="E95" s="176"/>
      <c r="F95" s="12"/>
      <c r="G95" s="58"/>
      <c r="H95" s="106" t="s">
        <v>147</v>
      </c>
      <c r="I95" s="118">
        <v>2208889</v>
      </c>
      <c r="J95" s="140"/>
      <c r="K95" s="141" t="s">
        <v>108</v>
      </c>
      <c r="L95" s="71"/>
    </row>
    <row r="96" spans="1:12" s="33" customFormat="1" ht="18" customHeight="1">
      <c r="A96" s="193"/>
      <c r="B96" s="193"/>
      <c r="C96" s="220" t="s">
        <v>159</v>
      </c>
      <c r="D96" s="182"/>
      <c r="E96" s="176"/>
      <c r="F96" s="9"/>
      <c r="G96" s="17"/>
      <c r="H96" s="106" t="s">
        <v>148</v>
      </c>
      <c r="I96" s="118">
        <v>2208889</v>
      </c>
      <c r="J96" s="140"/>
      <c r="K96" s="141" t="s">
        <v>109</v>
      </c>
      <c r="L96" s="71"/>
    </row>
    <row r="97" spans="1:12" s="33" customFormat="1" ht="21.75" customHeight="1">
      <c r="A97" s="193"/>
      <c r="B97" s="210"/>
      <c r="C97" s="208"/>
      <c r="D97" s="143"/>
      <c r="E97" s="176"/>
      <c r="F97" s="9"/>
      <c r="G97" s="17"/>
      <c r="H97" s="106" t="s">
        <v>149</v>
      </c>
      <c r="I97" s="118">
        <v>2208889</v>
      </c>
      <c r="J97" s="140"/>
      <c r="K97" s="141" t="s">
        <v>206</v>
      </c>
      <c r="L97" s="71"/>
    </row>
    <row r="98" spans="1:12" s="33" customFormat="1" ht="17.25" customHeight="1">
      <c r="A98" s="193"/>
      <c r="B98" s="210"/>
      <c r="C98" s="208"/>
      <c r="D98" s="183"/>
      <c r="E98" s="176"/>
      <c r="F98" s="9"/>
      <c r="G98" s="17"/>
      <c r="H98" s="106" t="s">
        <v>150</v>
      </c>
      <c r="I98" s="118">
        <v>2208889</v>
      </c>
      <c r="J98" s="140"/>
      <c r="K98" s="141" t="s">
        <v>204</v>
      </c>
      <c r="L98" s="71"/>
    </row>
    <row r="99" spans="1:12" s="33" customFormat="1" ht="20.25" customHeight="1">
      <c r="A99" s="193"/>
      <c r="B99" s="210"/>
      <c r="C99" s="208"/>
      <c r="D99" s="143"/>
      <c r="E99" s="176"/>
      <c r="F99" s="9"/>
      <c r="G99" s="17"/>
      <c r="H99" s="106" t="s">
        <v>151</v>
      </c>
      <c r="I99" s="118">
        <v>2208889</v>
      </c>
      <c r="J99" s="140"/>
      <c r="K99" s="141"/>
      <c r="L99" s="71"/>
    </row>
    <row r="100" spans="1:12" s="33" customFormat="1" ht="17.25" customHeight="1">
      <c r="A100" s="193"/>
      <c r="B100" s="210"/>
      <c r="C100" s="230"/>
      <c r="D100" s="142"/>
      <c r="E100" s="176"/>
      <c r="F100" s="9"/>
      <c r="G100" s="16"/>
      <c r="H100" s="57" t="s">
        <v>152</v>
      </c>
      <c r="I100" s="118">
        <v>2208889</v>
      </c>
      <c r="J100" s="140"/>
      <c r="K100" s="141"/>
      <c r="L100" s="71"/>
    </row>
    <row r="101" spans="1:12" s="33" customFormat="1" ht="17.25" customHeight="1">
      <c r="A101" s="193"/>
      <c r="B101" s="214"/>
      <c r="C101" s="229"/>
      <c r="D101" s="144"/>
      <c r="E101" s="75"/>
      <c r="F101" s="75"/>
      <c r="G101" s="76"/>
      <c r="H101" s="132"/>
      <c r="I101" s="133"/>
      <c r="J101" s="136"/>
      <c r="K101" s="145"/>
      <c r="L101" s="71"/>
    </row>
    <row r="102" spans="1:12" s="33" customFormat="1" ht="18.75" customHeight="1">
      <c r="A102" s="194"/>
      <c r="B102" s="210" t="s">
        <v>231</v>
      </c>
      <c r="C102" s="221" t="s">
        <v>181</v>
      </c>
      <c r="D102" s="94" t="s">
        <v>105</v>
      </c>
      <c r="E102" s="176">
        <v>16000000</v>
      </c>
      <c r="F102" s="7">
        <v>16000000</v>
      </c>
      <c r="G102" s="8">
        <v>16000000</v>
      </c>
      <c r="H102" s="97" t="s">
        <v>20</v>
      </c>
      <c r="I102" s="146">
        <v>1230770</v>
      </c>
      <c r="J102" s="135" t="s">
        <v>110</v>
      </c>
      <c r="K102" s="147" t="s">
        <v>47</v>
      </c>
      <c r="L102" s="71"/>
    </row>
    <row r="103" spans="1:12" s="33" customFormat="1" ht="15.75" customHeight="1">
      <c r="A103" s="194"/>
      <c r="B103" s="210"/>
      <c r="C103" s="221" t="s">
        <v>182</v>
      </c>
      <c r="D103" s="94" t="s">
        <v>34</v>
      </c>
      <c r="E103" s="176"/>
      <c r="F103" s="12"/>
      <c r="G103" s="5"/>
      <c r="H103" s="78" t="s">
        <v>25</v>
      </c>
      <c r="I103" s="90">
        <v>1230770</v>
      </c>
      <c r="J103" s="80"/>
      <c r="K103" s="81" t="s">
        <v>111</v>
      </c>
      <c r="L103" s="71"/>
    </row>
    <row r="104" spans="1:12" s="33" customFormat="1" ht="21.75" customHeight="1">
      <c r="A104" s="194"/>
      <c r="B104" s="210"/>
      <c r="C104" s="221" t="s">
        <v>183</v>
      </c>
      <c r="D104" s="56" t="s">
        <v>55</v>
      </c>
      <c r="E104" s="176"/>
      <c r="F104" s="12"/>
      <c r="G104" s="5"/>
      <c r="H104" s="78" t="s">
        <v>46</v>
      </c>
      <c r="I104" s="90">
        <v>1230770</v>
      </c>
      <c r="J104" s="80"/>
      <c r="K104" s="81" t="s">
        <v>112</v>
      </c>
      <c r="L104" s="71"/>
    </row>
    <row r="105" spans="1:12" s="33" customFormat="1" ht="19.5" customHeight="1">
      <c r="A105" s="194"/>
      <c r="B105" s="193"/>
      <c r="C105" s="221" t="s">
        <v>163</v>
      </c>
      <c r="D105" s="208"/>
      <c r="E105" s="176"/>
      <c r="F105" s="12"/>
      <c r="G105" s="5"/>
      <c r="H105" s="78" t="s">
        <v>45</v>
      </c>
      <c r="I105" s="90">
        <v>1230770</v>
      </c>
      <c r="J105" s="80"/>
      <c r="K105" s="81" t="s">
        <v>109</v>
      </c>
      <c r="L105" s="71"/>
    </row>
    <row r="106" spans="1:12" s="33" customFormat="1" ht="17.25" customHeight="1">
      <c r="A106" s="194"/>
      <c r="B106" s="210"/>
      <c r="C106" s="220" t="s">
        <v>159</v>
      </c>
      <c r="D106" s="208"/>
      <c r="E106" s="176"/>
      <c r="F106" s="12"/>
      <c r="G106" s="5"/>
      <c r="H106" s="78" t="s">
        <v>147</v>
      </c>
      <c r="I106" s="90">
        <v>1230770</v>
      </c>
      <c r="J106" s="80"/>
      <c r="K106" s="81"/>
      <c r="L106" s="71"/>
    </row>
    <row r="107" spans="1:12" s="33" customFormat="1" ht="17.25" customHeight="1">
      <c r="A107" s="194"/>
      <c r="B107" s="210"/>
      <c r="C107" s="208"/>
      <c r="D107" s="142"/>
      <c r="E107" s="176"/>
      <c r="F107" s="12"/>
      <c r="G107" s="5"/>
      <c r="H107" s="78" t="s">
        <v>148</v>
      </c>
      <c r="I107" s="90">
        <v>1230770</v>
      </c>
      <c r="J107" s="80"/>
      <c r="K107" s="81"/>
      <c r="L107" s="71"/>
    </row>
    <row r="108" spans="1:12" s="33" customFormat="1" ht="18.75" customHeight="1">
      <c r="A108" s="194"/>
      <c r="B108" s="193"/>
      <c r="C108" s="208"/>
      <c r="D108" s="142"/>
      <c r="E108" s="176"/>
      <c r="F108" s="12"/>
      <c r="G108" s="5"/>
      <c r="H108" s="78" t="s">
        <v>149</v>
      </c>
      <c r="I108" s="90">
        <v>1230770</v>
      </c>
      <c r="J108" s="80"/>
      <c r="K108" s="81"/>
      <c r="L108" s="71"/>
    </row>
    <row r="109" spans="1:12" s="33" customFormat="1" ht="17.25" customHeight="1">
      <c r="A109" s="194"/>
      <c r="B109" s="210"/>
      <c r="C109" s="208"/>
      <c r="D109" s="142"/>
      <c r="E109" s="176"/>
      <c r="F109" s="12"/>
      <c r="G109" s="5"/>
      <c r="H109" s="78" t="s">
        <v>150</v>
      </c>
      <c r="I109" s="90">
        <v>1230770</v>
      </c>
      <c r="J109" s="80"/>
      <c r="K109" s="81"/>
      <c r="L109" s="71"/>
    </row>
    <row r="110" spans="1:12" s="33" customFormat="1" ht="17.25" customHeight="1">
      <c r="A110" s="194"/>
      <c r="B110" s="210"/>
      <c r="C110" s="208"/>
      <c r="D110" s="142"/>
      <c r="E110" s="176"/>
      <c r="F110" s="12"/>
      <c r="G110" s="5"/>
      <c r="H110" s="78" t="s">
        <v>151</v>
      </c>
      <c r="I110" s="90">
        <v>1230770</v>
      </c>
      <c r="J110" s="80"/>
      <c r="K110" s="81"/>
      <c r="L110" s="71"/>
    </row>
    <row r="111" spans="1:12" s="33" customFormat="1" ht="17.25" customHeight="1">
      <c r="A111" s="194"/>
      <c r="B111" s="210"/>
      <c r="C111" s="221"/>
      <c r="D111" s="142"/>
      <c r="E111" s="176"/>
      <c r="F111" s="12"/>
      <c r="G111" s="5"/>
      <c r="H111" s="78" t="s">
        <v>152</v>
      </c>
      <c r="I111" s="90">
        <v>1230770</v>
      </c>
      <c r="J111" s="80"/>
      <c r="K111" s="81"/>
      <c r="L111" s="71"/>
    </row>
    <row r="112" spans="1:12" s="33" customFormat="1" ht="17.25" customHeight="1">
      <c r="A112" s="194"/>
      <c r="B112" s="210"/>
      <c r="C112" s="221"/>
      <c r="D112" s="142"/>
      <c r="E112" s="176"/>
      <c r="F112" s="12"/>
      <c r="G112" s="5"/>
      <c r="H112" s="78" t="s">
        <v>153</v>
      </c>
      <c r="I112" s="90">
        <v>1230770</v>
      </c>
      <c r="J112" s="80"/>
      <c r="K112" s="81"/>
      <c r="L112" s="71"/>
    </row>
    <row r="113" spans="1:12" s="33" customFormat="1" ht="17.25" customHeight="1">
      <c r="A113" s="194"/>
      <c r="B113" s="210"/>
      <c r="C113" s="221"/>
      <c r="D113" s="142"/>
      <c r="E113" s="176"/>
      <c r="F113" s="12"/>
      <c r="G113" s="5"/>
      <c r="H113" s="78" t="s">
        <v>154</v>
      </c>
      <c r="I113" s="90">
        <v>1230770</v>
      </c>
      <c r="J113" s="80"/>
      <c r="K113" s="81"/>
      <c r="L113" s="71"/>
    </row>
    <row r="114" spans="1:12" s="33" customFormat="1" ht="17.25" customHeight="1">
      <c r="A114" s="194"/>
      <c r="B114" s="210"/>
      <c r="C114" s="221"/>
      <c r="D114" s="142"/>
      <c r="E114" s="176"/>
      <c r="F114" s="12"/>
      <c r="G114" s="5"/>
      <c r="H114" s="78" t="s">
        <v>110</v>
      </c>
      <c r="I114" s="90">
        <v>1230760</v>
      </c>
      <c r="J114" s="80"/>
      <c r="K114" s="81"/>
      <c r="L114" s="71"/>
    </row>
    <row r="115" spans="1:12" s="33" customFormat="1" ht="17.25" customHeight="1">
      <c r="A115" s="194"/>
      <c r="B115" s="214"/>
      <c r="C115" s="229"/>
      <c r="D115" s="144"/>
      <c r="E115" s="75"/>
      <c r="F115" s="21"/>
      <c r="G115" s="14"/>
      <c r="H115" s="127"/>
      <c r="I115" s="133"/>
      <c r="J115" s="136"/>
      <c r="K115" s="145"/>
      <c r="L115" s="71"/>
    </row>
    <row r="116" spans="1:12" s="33" customFormat="1" ht="21" customHeight="1">
      <c r="A116" s="194"/>
      <c r="B116" s="210" t="s">
        <v>232</v>
      </c>
      <c r="C116" s="221" t="s">
        <v>239</v>
      </c>
      <c r="D116" s="142" t="s">
        <v>115</v>
      </c>
      <c r="E116" s="177">
        <v>5393720</v>
      </c>
      <c r="F116" s="10">
        <v>2861081.81</v>
      </c>
      <c r="G116" s="11">
        <v>3421585.41</v>
      </c>
      <c r="H116" s="97" t="s">
        <v>156</v>
      </c>
      <c r="I116" s="148">
        <v>2247380</v>
      </c>
      <c r="J116" s="149"/>
      <c r="K116" s="147"/>
      <c r="L116" s="71"/>
    </row>
    <row r="117" spans="1:12" s="33" customFormat="1" ht="15.75" customHeight="1">
      <c r="A117" s="194"/>
      <c r="B117" s="210"/>
      <c r="C117" s="221" t="s">
        <v>238</v>
      </c>
      <c r="D117" s="142" t="s">
        <v>116</v>
      </c>
      <c r="E117" s="61"/>
      <c r="F117" s="9"/>
      <c r="G117" s="6"/>
      <c r="H117" s="78" t="s">
        <v>157</v>
      </c>
      <c r="I117" s="79">
        <v>3146340</v>
      </c>
      <c r="J117" s="129"/>
      <c r="K117" s="81" t="s">
        <v>146</v>
      </c>
      <c r="L117" s="71"/>
    </row>
    <row r="118" spans="1:12" s="33" customFormat="1" ht="17.25" customHeight="1">
      <c r="A118" s="194"/>
      <c r="B118" s="193"/>
      <c r="C118" s="221" t="s">
        <v>113</v>
      </c>
      <c r="D118" s="142" t="s">
        <v>117</v>
      </c>
      <c r="E118" s="61"/>
      <c r="F118" s="9"/>
      <c r="G118" s="6"/>
      <c r="H118" s="78"/>
      <c r="I118" s="77"/>
      <c r="J118" s="129"/>
      <c r="K118" s="81"/>
      <c r="L118" s="71"/>
    </row>
    <row r="119" spans="1:12" s="33" customFormat="1" ht="25.5" customHeight="1">
      <c r="A119" s="194"/>
      <c r="B119" s="193"/>
      <c r="C119" s="221" t="s">
        <v>114</v>
      </c>
      <c r="D119" s="142" t="s">
        <v>118</v>
      </c>
      <c r="E119" s="61"/>
      <c r="F119" s="9"/>
      <c r="G119" s="6"/>
      <c r="H119" s="150"/>
      <c r="I119" s="77"/>
      <c r="J119" s="129"/>
      <c r="K119" s="81"/>
      <c r="L119" s="71"/>
    </row>
    <row r="120" spans="1:12" s="33" customFormat="1" ht="17.25" customHeight="1">
      <c r="A120" s="194"/>
      <c r="B120" s="210"/>
      <c r="C120" s="220" t="s">
        <v>242</v>
      </c>
      <c r="D120" s="250" t="s">
        <v>245</v>
      </c>
      <c r="E120" s="61"/>
      <c r="F120" s="9"/>
      <c r="G120" s="6"/>
      <c r="H120" s="150"/>
      <c r="I120" s="151"/>
      <c r="J120" s="129"/>
      <c r="K120" s="81"/>
      <c r="L120" s="71"/>
    </row>
    <row r="121" spans="1:12" s="33" customFormat="1" ht="17.25" customHeight="1">
      <c r="A121" s="194"/>
      <c r="B121" s="210"/>
      <c r="C121" s="212" t="s">
        <v>243</v>
      </c>
      <c r="D121" s="142"/>
      <c r="E121" s="61"/>
      <c r="F121" s="9"/>
      <c r="G121" s="6"/>
      <c r="H121" s="150"/>
      <c r="I121" s="151"/>
      <c r="J121" s="129"/>
      <c r="K121" s="81"/>
      <c r="L121" s="71"/>
    </row>
    <row r="122" spans="1:12" s="33" customFormat="1" ht="17.25" customHeight="1">
      <c r="A122" s="193"/>
      <c r="B122" s="217"/>
      <c r="C122" s="213" t="s">
        <v>216</v>
      </c>
      <c r="D122" s="184"/>
      <c r="E122" s="178"/>
      <c r="F122" s="34"/>
      <c r="G122" s="29"/>
      <c r="H122" s="110"/>
      <c r="I122" s="152"/>
      <c r="J122" s="153"/>
      <c r="K122" s="154"/>
      <c r="L122" s="71"/>
    </row>
    <row r="123" spans="1:12" s="33" customFormat="1" ht="17.25" customHeight="1">
      <c r="A123" s="193"/>
      <c r="B123" s="210" t="s">
        <v>233</v>
      </c>
      <c r="C123" s="221" t="s">
        <v>184</v>
      </c>
      <c r="D123" s="142" t="s">
        <v>187</v>
      </c>
      <c r="E123" s="61">
        <v>77455627</v>
      </c>
      <c r="F123" s="9">
        <v>3276099</v>
      </c>
      <c r="G123" s="6">
        <v>3276099</v>
      </c>
      <c r="H123" s="78" t="s">
        <v>45</v>
      </c>
      <c r="I123" s="146">
        <v>6454636</v>
      </c>
      <c r="J123" s="94" t="s">
        <v>197</v>
      </c>
      <c r="K123" s="155"/>
      <c r="L123" s="71"/>
    </row>
    <row r="124" spans="1:12" s="33" customFormat="1" ht="17.25" customHeight="1">
      <c r="A124" s="193"/>
      <c r="B124" s="210"/>
      <c r="C124" s="221" t="s">
        <v>185</v>
      </c>
      <c r="D124" s="142" t="s">
        <v>188</v>
      </c>
      <c r="E124" s="61"/>
      <c r="F124" s="9"/>
      <c r="G124" s="6"/>
      <c r="H124" s="78" t="s">
        <v>147</v>
      </c>
      <c r="I124" s="79">
        <v>6454636</v>
      </c>
      <c r="J124" s="80"/>
      <c r="K124" s="156"/>
      <c r="L124" s="71"/>
    </row>
    <row r="125" spans="1:12" s="33" customFormat="1" ht="18.75" customHeight="1">
      <c r="A125" s="193"/>
      <c r="B125" s="193"/>
      <c r="C125" s="221" t="s">
        <v>186</v>
      </c>
      <c r="D125" s="142" t="s">
        <v>189</v>
      </c>
      <c r="E125" s="61"/>
      <c r="F125" s="9"/>
      <c r="G125" s="6"/>
      <c r="H125" s="78" t="s">
        <v>148</v>
      </c>
      <c r="I125" s="79">
        <v>6454636</v>
      </c>
      <c r="J125" s="80"/>
      <c r="K125" s="81" t="s">
        <v>192</v>
      </c>
      <c r="L125" s="71"/>
    </row>
    <row r="126" spans="1:12" s="33" customFormat="1" ht="17.25" customHeight="1">
      <c r="A126" s="193"/>
      <c r="B126" s="210"/>
      <c r="C126" s="220" t="s">
        <v>244</v>
      </c>
      <c r="D126" s="142" t="s">
        <v>190</v>
      </c>
      <c r="E126" s="61"/>
      <c r="F126" s="9"/>
      <c r="G126" s="6"/>
      <c r="H126" s="78" t="s">
        <v>149</v>
      </c>
      <c r="I126" s="79">
        <v>6454636</v>
      </c>
      <c r="J126" s="80"/>
      <c r="K126" s="81" t="s">
        <v>193</v>
      </c>
      <c r="L126" s="71"/>
    </row>
    <row r="127" spans="1:12" s="33" customFormat="1" ht="17.25" customHeight="1">
      <c r="A127" s="193"/>
      <c r="B127" s="210"/>
      <c r="C127" s="212" t="s">
        <v>243</v>
      </c>
      <c r="D127" s="142" t="s">
        <v>191</v>
      </c>
      <c r="E127" s="61"/>
      <c r="F127" s="9"/>
      <c r="G127" s="6"/>
      <c r="H127" s="78" t="s">
        <v>150</v>
      </c>
      <c r="I127" s="79">
        <v>6454636</v>
      </c>
      <c r="J127" s="80"/>
      <c r="K127" s="81" t="s">
        <v>194</v>
      </c>
      <c r="L127" s="71"/>
    </row>
    <row r="128" spans="1:12" s="33" customFormat="1" ht="17.25" customHeight="1">
      <c r="A128" s="193"/>
      <c r="B128" s="210"/>
      <c r="C128" s="212" t="s">
        <v>217</v>
      </c>
      <c r="D128" s="208"/>
      <c r="E128" s="61"/>
      <c r="F128" s="9"/>
      <c r="G128" s="6"/>
      <c r="H128" s="78" t="s">
        <v>151</v>
      </c>
      <c r="I128" s="79">
        <v>6454636</v>
      </c>
      <c r="J128" s="80"/>
      <c r="K128" s="81"/>
      <c r="L128" s="71"/>
    </row>
    <row r="129" spans="1:12" s="33" customFormat="1" ht="17.25" customHeight="1">
      <c r="A129" s="193"/>
      <c r="B129" s="210"/>
      <c r="C129" s="221"/>
      <c r="D129" s="208"/>
      <c r="E129" s="61"/>
      <c r="F129" s="9"/>
      <c r="G129" s="6"/>
      <c r="H129" s="78" t="s">
        <v>152</v>
      </c>
      <c r="I129" s="79">
        <v>6454636</v>
      </c>
      <c r="J129" s="80"/>
      <c r="K129" s="81"/>
      <c r="L129" s="71"/>
    </row>
    <row r="130" spans="1:12" s="33" customFormat="1" ht="17.25" customHeight="1">
      <c r="A130" s="193"/>
      <c r="B130" s="210"/>
      <c r="C130" s="221"/>
      <c r="D130" s="235"/>
      <c r="E130" s="61"/>
      <c r="F130" s="9"/>
      <c r="G130" s="6"/>
      <c r="H130" s="78" t="s">
        <v>153</v>
      </c>
      <c r="I130" s="79">
        <v>6454636</v>
      </c>
      <c r="J130" s="80"/>
      <c r="K130" s="81"/>
      <c r="L130" s="71"/>
    </row>
    <row r="131" spans="1:12" s="33" customFormat="1" ht="17.25" customHeight="1">
      <c r="A131" s="193"/>
      <c r="B131" s="210"/>
      <c r="C131" s="208"/>
      <c r="D131" s="142"/>
      <c r="E131" s="61"/>
      <c r="F131" s="9"/>
      <c r="G131" s="6"/>
      <c r="H131" s="78" t="s">
        <v>154</v>
      </c>
      <c r="I131" s="79">
        <v>6454636</v>
      </c>
      <c r="J131" s="80"/>
      <c r="K131" s="81"/>
      <c r="L131" s="71"/>
    </row>
    <row r="132" spans="1:12" s="33" customFormat="1" ht="17.25" customHeight="1">
      <c r="A132" s="193"/>
      <c r="B132" s="210"/>
      <c r="C132" s="221"/>
      <c r="D132" s="142"/>
      <c r="E132" s="61"/>
      <c r="F132" s="9"/>
      <c r="G132" s="6"/>
      <c r="H132" s="78" t="s">
        <v>110</v>
      </c>
      <c r="I132" s="79">
        <v>6454636</v>
      </c>
      <c r="J132" s="80"/>
      <c r="K132" s="81"/>
      <c r="L132" s="71"/>
    </row>
    <row r="133" spans="1:12" s="33" customFormat="1" ht="17.25" customHeight="1">
      <c r="A133" s="193"/>
      <c r="B133" s="210"/>
      <c r="C133" s="221"/>
      <c r="D133" s="142"/>
      <c r="E133" s="61"/>
      <c r="F133" s="9"/>
      <c r="G133" s="6"/>
      <c r="H133" s="78" t="s">
        <v>222</v>
      </c>
      <c r="I133" s="79">
        <v>6454636</v>
      </c>
      <c r="J133" s="80"/>
      <c r="K133" s="81"/>
      <c r="L133" s="71"/>
    </row>
    <row r="134" spans="1:12" s="33" customFormat="1" ht="17.25" customHeight="1">
      <c r="A134" s="193"/>
      <c r="B134" s="214"/>
      <c r="C134" s="229"/>
      <c r="D134" s="144"/>
      <c r="E134" s="75"/>
      <c r="F134" s="22"/>
      <c r="G134" s="15"/>
      <c r="H134" s="127" t="s">
        <v>197</v>
      </c>
      <c r="I134" s="130">
        <v>6454631</v>
      </c>
      <c r="J134" s="136"/>
      <c r="K134" s="145"/>
      <c r="L134" s="71"/>
    </row>
    <row r="135" spans="1:12" s="33" customFormat="1" ht="17.25" customHeight="1">
      <c r="A135" s="193"/>
      <c r="B135" s="210" t="s">
        <v>234</v>
      </c>
      <c r="C135" s="221" t="s">
        <v>195</v>
      </c>
      <c r="D135" s="94" t="s">
        <v>105</v>
      </c>
      <c r="E135" s="61">
        <v>18314352</v>
      </c>
      <c r="F135" s="10">
        <v>18314352</v>
      </c>
      <c r="G135" s="11">
        <v>18314352</v>
      </c>
      <c r="H135" s="97" t="s">
        <v>20</v>
      </c>
      <c r="I135" s="148">
        <v>1664941</v>
      </c>
      <c r="J135" s="96" t="s">
        <v>153</v>
      </c>
      <c r="K135" s="157"/>
      <c r="L135" s="71"/>
    </row>
    <row r="136" spans="1:12" s="33" customFormat="1" ht="15" customHeight="1">
      <c r="A136" s="193"/>
      <c r="B136" s="210"/>
      <c r="C136" s="221" t="s">
        <v>185</v>
      </c>
      <c r="D136" s="94" t="s">
        <v>34</v>
      </c>
      <c r="E136" s="61"/>
      <c r="F136" s="9"/>
      <c r="G136" s="6"/>
      <c r="H136" s="78" t="s">
        <v>25</v>
      </c>
      <c r="I136" s="79">
        <v>1664941</v>
      </c>
      <c r="J136" s="80"/>
      <c r="K136" s="156"/>
      <c r="L136" s="71"/>
    </row>
    <row r="137" spans="1:12" s="33" customFormat="1" ht="17.25" customHeight="1">
      <c r="A137" s="193"/>
      <c r="B137" s="210"/>
      <c r="C137" s="221" t="s">
        <v>196</v>
      </c>
      <c r="D137" s="94" t="s">
        <v>55</v>
      </c>
      <c r="E137" s="61"/>
      <c r="F137" s="9"/>
      <c r="G137" s="6"/>
      <c r="H137" s="78" t="s">
        <v>46</v>
      </c>
      <c r="I137" s="79">
        <v>1664941</v>
      </c>
      <c r="J137" s="80"/>
      <c r="K137" s="156"/>
      <c r="L137" s="71"/>
    </row>
    <row r="138" spans="1:12" s="33" customFormat="1" ht="17.25" customHeight="1">
      <c r="A138" s="193"/>
      <c r="B138" s="193"/>
      <c r="C138" s="220" t="s">
        <v>33</v>
      </c>
      <c r="D138" s="208"/>
      <c r="E138" s="61"/>
      <c r="F138" s="9"/>
      <c r="G138" s="6"/>
      <c r="H138" s="78" t="s">
        <v>45</v>
      </c>
      <c r="I138" s="79">
        <v>1664941</v>
      </c>
      <c r="J138" s="80"/>
      <c r="K138" s="81" t="s">
        <v>98</v>
      </c>
      <c r="L138" s="71"/>
    </row>
    <row r="139" spans="1:12" s="33" customFormat="1" ht="17.25" customHeight="1">
      <c r="A139" s="193"/>
      <c r="B139" s="210"/>
      <c r="C139" s="208"/>
      <c r="D139" s="208"/>
      <c r="E139" s="61"/>
      <c r="F139" s="9"/>
      <c r="G139" s="6"/>
      <c r="H139" s="78" t="s">
        <v>147</v>
      </c>
      <c r="I139" s="79">
        <v>1664941</v>
      </c>
      <c r="J139" s="80"/>
      <c r="K139" s="158" t="s">
        <v>205</v>
      </c>
      <c r="L139" s="71"/>
    </row>
    <row r="140" spans="1:12" s="33" customFormat="1" ht="17.25" customHeight="1">
      <c r="A140" s="193"/>
      <c r="B140" s="210"/>
      <c r="C140" s="208"/>
      <c r="D140" s="235"/>
      <c r="E140" s="61"/>
      <c r="F140" s="9"/>
      <c r="G140" s="6"/>
      <c r="H140" s="78" t="s">
        <v>148</v>
      </c>
      <c r="I140" s="79">
        <v>1664941</v>
      </c>
      <c r="J140" s="80"/>
      <c r="K140" s="81" t="s">
        <v>194</v>
      </c>
      <c r="L140" s="71"/>
    </row>
    <row r="141" spans="1:12" s="33" customFormat="1" ht="17.25" customHeight="1">
      <c r="A141" s="193"/>
      <c r="B141" s="210"/>
      <c r="C141" s="221"/>
      <c r="D141" s="142"/>
      <c r="E141" s="61"/>
      <c r="F141" s="9"/>
      <c r="G141" s="6"/>
      <c r="H141" s="78" t="s">
        <v>149</v>
      </c>
      <c r="I141" s="79">
        <v>1664941</v>
      </c>
      <c r="J141" s="80"/>
      <c r="K141" s="81"/>
      <c r="L141" s="71"/>
    </row>
    <row r="142" spans="1:12" s="33" customFormat="1" ht="17.25" customHeight="1">
      <c r="A142" s="193"/>
      <c r="B142" s="210"/>
      <c r="C142" s="221"/>
      <c r="D142" s="142"/>
      <c r="E142" s="61"/>
      <c r="F142" s="9"/>
      <c r="G142" s="6"/>
      <c r="H142" s="78" t="s">
        <v>150</v>
      </c>
      <c r="I142" s="79">
        <v>1664941</v>
      </c>
      <c r="J142" s="80"/>
      <c r="K142" s="81"/>
      <c r="L142" s="71"/>
    </row>
    <row r="143" spans="1:12" s="33" customFormat="1" ht="17.25" customHeight="1">
      <c r="A143" s="193"/>
      <c r="B143" s="210"/>
      <c r="C143" s="221"/>
      <c r="D143" s="142"/>
      <c r="E143" s="61"/>
      <c r="F143" s="9"/>
      <c r="G143" s="6"/>
      <c r="H143" s="78" t="s">
        <v>151</v>
      </c>
      <c r="I143" s="79">
        <v>1664941</v>
      </c>
      <c r="J143" s="80"/>
      <c r="K143" s="81"/>
      <c r="L143" s="71"/>
    </row>
    <row r="144" spans="1:12" s="33" customFormat="1" ht="17.25" customHeight="1">
      <c r="A144" s="193"/>
      <c r="B144" s="210"/>
      <c r="C144" s="221"/>
      <c r="D144" s="142"/>
      <c r="E144" s="61"/>
      <c r="F144" s="9"/>
      <c r="G144" s="6"/>
      <c r="H144" s="78" t="s">
        <v>152</v>
      </c>
      <c r="I144" s="79">
        <v>1664941</v>
      </c>
      <c r="J144" s="80"/>
      <c r="K144" s="81"/>
      <c r="L144" s="71"/>
    </row>
    <row r="145" spans="1:12" s="33" customFormat="1" ht="17.25" customHeight="1">
      <c r="A145" s="193"/>
      <c r="B145" s="210"/>
      <c r="C145" s="221"/>
      <c r="D145" s="142"/>
      <c r="E145" s="61"/>
      <c r="F145" s="9"/>
      <c r="G145" s="6"/>
      <c r="H145" s="78" t="s">
        <v>153</v>
      </c>
      <c r="I145" s="79">
        <v>1664942</v>
      </c>
      <c r="J145" s="80"/>
      <c r="K145" s="81"/>
      <c r="L145" s="71"/>
    </row>
    <row r="146" spans="1:12" s="33" customFormat="1" ht="17.25" customHeight="1">
      <c r="A146" s="193"/>
      <c r="B146" s="214"/>
      <c r="C146" s="229"/>
      <c r="D146" s="144"/>
      <c r="E146" s="75"/>
      <c r="F146" s="22"/>
      <c r="G146" s="15"/>
      <c r="H146" s="127"/>
      <c r="I146" s="130"/>
      <c r="J146" s="136"/>
      <c r="K146" s="145"/>
      <c r="L146" s="71"/>
    </row>
    <row r="147" spans="1:12" s="33" customFormat="1" ht="17.25" customHeight="1">
      <c r="A147" s="193"/>
      <c r="B147" s="210" t="s">
        <v>235</v>
      </c>
      <c r="C147" s="56" t="s">
        <v>49</v>
      </c>
      <c r="D147" s="142" t="s">
        <v>187</v>
      </c>
      <c r="E147" s="61">
        <v>23558542</v>
      </c>
      <c r="F147" s="10">
        <v>6235377</v>
      </c>
      <c r="G147" s="11">
        <v>6235377</v>
      </c>
      <c r="H147" s="97" t="s">
        <v>45</v>
      </c>
      <c r="I147" s="148">
        <v>1963212</v>
      </c>
      <c r="J147" s="97" t="s">
        <v>197</v>
      </c>
      <c r="K147" s="147" t="s">
        <v>47</v>
      </c>
      <c r="L147" s="71"/>
    </row>
    <row r="148" spans="1:12" s="33" customFormat="1" ht="17.25" customHeight="1">
      <c r="A148" s="193"/>
      <c r="B148" s="210"/>
      <c r="C148" s="56" t="s">
        <v>29</v>
      </c>
      <c r="D148" s="142" t="s">
        <v>240</v>
      </c>
      <c r="E148" s="61"/>
      <c r="F148" s="9"/>
      <c r="G148" s="6"/>
      <c r="H148" s="78" t="s">
        <v>147</v>
      </c>
      <c r="I148" s="79">
        <v>1963212</v>
      </c>
      <c r="J148" s="80"/>
      <c r="K148" s="81" t="s">
        <v>198</v>
      </c>
      <c r="L148" s="71"/>
    </row>
    <row r="149" spans="1:12" s="33" customFormat="1" ht="17.25" customHeight="1">
      <c r="A149" s="193"/>
      <c r="B149" s="210"/>
      <c r="C149" s="56" t="s">
        <v>50</v>
      </c>
      <c r="D149" s="142" t="s">
        <v>189</v>
      </c>
      <c r="E149" s="61"/>
      <c r="F149" s="9"/>
      <c r="G149" s="6"/>
      <c r="H149" s="78" t="s">
        <v>148</v>
      </c>
      <c r="I149" s="79">
        <v>1963212</v>
      </c>
      <c r="J149" s="80"/>
      <c r="K149" s="81" t="s">
        <v>199</v>
      </c>
      <c r="L149" s="71"/>
    </row>
    <row r="150" spans="1:12" s="33" customFormat="1" ht="17.25" customHeight="1">
      <c r="A150" s="193"/>
      <c r="B150" s="210"/>
      <c r="C150" s="56" t="s">
        <v>52</v>
      </c>
      <c r="D150" s="142" t="s">
        <v>190</v>
      </c>
      <c r="E150" s="61"/>
      <c r="F150" s="9"/>
      <c r="G150" s="6"/>
      <c r="H150" s="78" t="s">
        <v>149</v>
      </c>
      <c r="I150" s="79">
        <v>1963212</v>
      </c>
      <c r="J150" s="80"/>
      <c r="K150" s="81" t="s">
        <v>200</v>
      </c>
      <c r="L150" s="71"/>
    </row>
    <row r="151" spans="1:12" s="33" customFormat="1" ht="17.25" customHeight="1">
      <c r="A151" s="193"/>
      <c r="B151" s="193"/>
      <c r="C151" s="56" t="s">
        <v>53</v>
      </c>
      <c r="D151" s="235" t="s">
        <v>191</v>
      </c>
      <c r="E151" s="61"/>
      <c r="F151" s="9"/>
      <c r="G151" s="6"/>
      <c r="H151" s="78" t="s">
        <v>150</v>
      </c>
      <c r="I151" s="79">
        <v>1963212</v>
      </c>
      <c r="J151" s="80"/>
      <c r="K151" s="81"/>
      <c r="L151" s="71"/>
    </row>
    <row r="152" spans="1:12" s="33" customFormat="1" ht="17.25" customHeight="1">
      <c r="A152" s="193"/>
      <c r="B152" s="210"/>
      <c r="C152" s="56" t="s">
        <v>161</v>
      </c>
      <c r="D152" s="208"/>
      <c r="E152" s="61"/>
      <c r="F152" s="9"/>
      <c r="G152" s="6"/>
      <c r="H152" s="78" t="s">
        <v>151</v>
      </c>
      <c r="I152" s="79">
        <v>1963212</v>
      </c>
      <c r="J152" s="80"/>
      <c r="K152" s="81"/>
      <c r="L152" s="71"/>
    </row>
    <row r="153" spans="1:12" s="33" customFormat="1" ht="17.25" customHeight="1">
      <c r="A153" s="193"/>
      <c r="B153" s="210"/>
      <c r="C153" s="220" t="s">
        <v>244</v>
      </c>
      <c r="D153" s="208"/>
      <c r="E153" s="61"/>
      <c r="F153" s="9"/>
      <c r="G153" s="6"/>
      <c r="H153" s="78" t="s">
        <v>152</v>
      </c>
      <c r="I153" s="79">
        <v>1963212</v>
      </c>
      <c r="J153" s="80"/>
      <c r="K153" s="81"/>
      <c r="L153" s="71"/>
    </row>
    <row r="154" spans="1:12" s="33" customFormat="1" ht="17.25" customHeight="1">
      <c r="A154" s="193"/>
      <c r="B154" s="246"/>
      <c r="C154" s="245" t="s">
        <v>243</v>
      </c>
      <c r="D154" s="235"/>
      <c r="E154" s="61"/>
      <c r="F154" s="9"/>
      <c r="G154" s="6"/>
      <c r="H154" s="78" t="s">
        <v>153</v>
      </c>
      <c r="I154" s="79">
        <v>1963212</v>
      </c>
      <c r="J154" s="80"/>
      <c r="K154" s="81"/>
      <c r="L154" s="71"/>
    </row>
    <row r="155" spans="1:12" s="33" customFormat="1" ht="17.25" customHeight="1">
      <c r="A155" s="193"/>
      <c r="B155" s="246"/>
      <c r="C155" s="245" t="s">
        <v>217</v>
      </c>
      <c r="D155" s="142"/>
      <c r="E155" s="61"/>
      <c r="F155" s="9"/>
      <c r="G155" s="6"/>
      <c r="H155" s="78" t="s">
        <v>154</v>
      </c>
      <c r="I155" s="79">
        <v>1963212</v>
      </c>
      <c r="J155" s="80"/>
      <c r="K155" s="81"/>
      <c r="L155" s="71"/>
    </row>
    <row r="156" spans="1:12" s="33" customFormat="1" ht="17.25" customHeight="1">
      <c r="A156" s="193"/>
      <c r="B156" s="246"/>
      <c r="C156" s="249"/>
      <c r="D156" s="142"/>
      <c r="E156" s="61"/>
      <c r="F156" s="9"/>
      <c r="G156" s="6"/>
      <c r="H156" s="78" t="s">
        <v>110</v>
      </c>
      <c r="I156" s="79">
        <v>1963212</v>
      </c>
      <c r="J156" s="80"/>
      <c r="K156" s="81"/>
      <c r="L156" s="71"/>
    </row>
    <row r="157" spans="1:12" s="33" customFormat="1" ht="17.25" customHeight="1">
      <c r="A157" s="193"/>
      <c r="B157" s="210"/>
      <c r="C157" s="221"/>
      <c r="D157" s="142"/>
      <c r="E157" s="61"/>
      <c r="F157" s="9"/>
      <c r="G157" s="6"/>
      <c r="H157" s="78" t="s">
        <v>222</v>
      </c>
      <c r="I157" s="79">
        <v>1963212</v>
      </c>
      <c r="J157" s="80"/>
      <c r="K157" s="81"/>
      <c r="L157" s="71"/>
    </row>
    <row r="158" spans="1:12" s="33" customFormat="1" ht="17.25" customHeight="1">
      <c r="A158" s="193"/>
      <c r="B158" s="214"/>
      <c r="C158" s="229"/>
      <c r="D158" s="144"/>
      <c r="E158" s="75"/>
      <c r="F158" s="9"/>
      <c r="G158" s="6"/>
      <c r="H158" s="78" t="s">
        <v>197</v>
      </c>
      <c r="I158" s="79">
        <v>1963210</v>
      </c>
      <c r="J158" s="80"/>
      <c r="K158" s="81"/>
      <c r="L158" s="71"/>
    </row>
    <row r="159" spans="1:12" s="33" customFormat="1" ht="17.25" customHeight="1">
      <c r="A159" s="193"/>
      <c r="B159" s="210" t="s">
        <v>236</v>
      </c>
      <c r="C159" s="56" t="s">
        <v>49</v>
      </c>
      <c r="D159" s="142" t="s">
        <v>187</v>
      </c>
      <c r="E159" s="61">
        <v>39264384</v>
      </c>
      <c r="F159" s="10">
        <v>2062975</v>
      </c>
      <c r="G159" s="11">
        <v>2062975</v>
      </c>
      <c r="H159" s="97" t="s">
        <v>45</v>
      </c>
      <c r="I159" s="148">
        <v>3272032</v>
      </c>
      <c r="J159" s="97" t="s">
        <v>197</v>
      </c>
      <c r="K159" s="147" t="s">
        <v>47</v>
      </c>
      <c r="L159" s="71"/>
    </row>
    <row r="160" spans="1:12" s="33" customFormat="1" ht="17.25" customHeight="1">
      <c r="A160" s="195"/>
      <c r="B160" s="210"/>
      <c r="C160" s="56" t="s">
        <v>29</v>
      </c>
      <c r="D160" s="142" t="s">
        <v>219</v>
      </c>
      <c r="E160" s="61"/>
      <c r="F160" s="9"/>
      <c r="G160" s="6"/>
      <c r="H160" s="78" t="s">
        <v>147</v>
      </c>
      <c r="I160" s="79">
        <v>3272032</v>
      </c>
      <c r="J160" s="129"/>
      <c r="K160" s="81" t="s">
        <v>198</v>
      </c>
      <c r="L160" s="71"/>
    </row>
    <row r="161" spans="1:12" s="33" customFormat="1" ht="17.25" customHeight="1">
      <c r="A161" s="193"/>
      <c r="B161" s="210"/>
      <c r="C161" s="56" t="s">
        <v>50</v>
      </c>
      <c r="D161" s="142" t="s">
        <v>189</v>
      </c>
      <c r="E161" s="61"/>
      <c r="F161" s="9"/>
      <c r="G161" s="6"/>
      <c r="H161" s="78" t="s">
        <v>148</v>
      </c>
      <c r="I161" s="79">
        <v>3272032</v>
      </c>
      <c r="J161" s="129"/>
      <c r="K161" s="81" t="s">
        <v>201</v>
      </c>
      <c r="L161" s="71"/>
    </row>
    <row r="162" spans="1:12" s="33" customFormat="1" ht="17.25" customHeight="1">
      <c r="A162" s="193"/>
      <c r="B162" s="210"/>
      <c r="C162" s="56" t="s">
        <v>52</v>
      </c>
      <c r="D162" s="142" t="s">
        <v>190</v>
      </c>
      <c r="E162" s="61"/>
      <c r="F162" s="9"/>
      <c r="G162" s="6"/>
      <c r="H162" s="78" t="s">
        <v>149</v>
      </c>
      <c r="I162" s="79">
        <v>3272032</v>
      </c>
      <c r="J162" s="129"/>
      <c r="K162" s="81" t="s">
        <v>200</v>
      </c>
      <c r="L162" s="71"/>
    </row>
    <row r="163" spans="1:12" s="33" customFormat="1" ht="17.25" customHeight="1">
      <c r="A163" s="193"/>
      <c r="B163" s="193"/>
      <c r="C163" s="56" t="s">
        <v>53</v>
      </c>
      <c r="D163" s="142" t="s">
        <v>191</v>
      </c>
      <c r="E163" s="61"/>
      <c r="F163" s="9"/>
      <c r="G163" s="6"/>
      <c r="H163" s="78" t="s">
        <v>150</v>
      </c>
      <c r="I163" s="79">
        <v>3272032</v>
      </c>
      <c r="J163" s="129"/>
      <c r="K163" s="81"/>
      <c r="L163" s="71"/>
    </row>
    <row r="164" spans="1:12" s="33" customFormat="1" ht="17.25" customHeight="1">
      <c r="A164" s="193"/>
      <c r="B164" s="193"/>
      <c r="C164" s="56" t="s">
        <v>161</v>
      </c>
      <c r="D164" s="208"/>
      <c r="E164" s="61"/>
      <c r="F164" s="9"/>
      <c r="G164" s="6"/>
      <c r="H164" s="78" t="s">
        <v>151</v>
      </c>
      <c r="I164" s="79">
        <v>3272032</v>
      </c>
      <c r="J164" s="129"/>
      <c r="K164" s="81"/>
      <c r="L164" s="71"/>
    </row>
    <row r="165" spans="1:12" s="33" customFormat="1" ht="17.25" customHeight="1">
      <c r="A165" s="193"/>
      <c r="B165" s="210"/>
      <c r="C165" s="220" t="s">
        <v>244</v>
      </c>
      <c r="D165" s="208"/>
      <c r="E165" s="61"/>
      <c r="F165" s="9"/>
      <c r="G165" s="6"/>
      <c r="H165" s="78" t="s">
        <v>152</v>
      </c>
      <c r="I165" s="79">
        <v>3272032</v>
      </c>
      <c r="J165" s="129"/>
      <c r="K165" s="81"/>
      <c r="L165" s="71"/>
    </row>
    <row r="166" spans="1:12" s="33" customFormat="1" ht="17.25" customHeight="1">
      <c r="A166" s="193"/>
      <c r="B166" s="210"/>
      <c r="C166" s="212" t="s">
        <v>243</v>
      </c>
      <c r="D166" s="235"/>
      <c r="E166" s="61"/>
      <c r="F166" s="9"/>
      <c r="G166" s="6"/>
      <c r="H166" s="78" t="s">
        <v>153</v>
      </c>
      <c r="I166" s="79">
        <v>3272032</v>
      </c>
      <c r="J166" s="129"/>
      <c r="K166" s="81"/>
      <c r="L166" s="71"/>
    </row>
    <row r="167" spans="1:12" s="33" customFormat="1" ht="17.25" customHeight="1">
      <c r="A167" s="193"/>
      <c r="B167" s="246"/>
      <c r="C167" s="245" t="s">
        <v>217</v>
      </c>
      <c r="D167" s="142"/>
      <c r="E167" s="61"/>
      <c r="F167" s="9"/>
      <c r="G167" s="6"/>
      <c r="H167" s="78" t="s">
        <v>154</v>
      </c>
      <c r="I167" s="79">
        <v>3272032</v>
      </c>
      <c r="J167" s="129"/>
      <c r="K167" s="81"/>
      <c r="L167" s="71"/>
    </row>
    <row r="168" spans="1:12" s="33" customFormat="1" ht="17.25" customHeight="1">
      <c r="A168" s="193"/>
      <c r="B168" s="210"/>
      <c r="C168" s="221"/>
      <c r="D168" s="142"/>
      <c r="E168" s="61"/>
      <c r="F168" s="9"/>
      <c r="G168" s="6"/>
      <c r="H168" s="78" t="s">
        <v>110</v>
      </c>
      <c r="I168" s="79">
        <v>3272032</v>
      </c>
      <c r="J168" s="129"/>
      <c r="K168" s="81"/>
      <c r="L168" s="71"/>
    </row>
    <row r="169" spans="1:12" s="33" customFormat="1" ht="17.25" customHeight="1">
      <c r="A169" s="193"/>
      <c r="B169" s="210"/>
      <c r="C169" s="221"/>
      <c r="D169" s="142"/>
      <c r="E169" s="61"/>
      <c r="F169" s="9"/>
      <c r="G169" s="6"/>
      <c r="H169" s="78" t="s">
        <v>222</v>
      </c>
      <c r="I169" s="79">
        <v>3272032</v>
      </c>
      <c r="J169" s="129"/>
      <c r="K169" s="81"/>
      <c r="L169" s="71"/>
    </row>
    <row r="170" spans="1:12" s="33" customFormat="1" ht="17.25" customHeight="1">
      <c r="A170" s="196"/>
      <c r="B170" s="214"/>
      <c r="C170" s="229"/>
      <c r="D170" s="144"/>
      <c r="E170" s="179"/>
      <c r="F170" s="21"/>
      <c r="G170" s="15"/>
      <c r="H170" s="127" t="s">
        <v>197</v>
      </c>
      <c r="I170" s="130">
        <v>3272032</v>
      </c>
      <c r="J170" s="131"/>
      <c r="K170" s="145"/>
      <c r="L170" s="71"/>
    </row>
    <row r="171" spans="1:12" s="33" customFormat="1" ht="17.25" customHeight="1">
      <c r="A171" s="193"/>
      <c r="B171" s="210" t="s">
        <v>237</v>
      </c>
      <c r="C171" s="221" t="s">
        <v>181</v>
      </c>
      <c r="D171" s="142" t="s">
        <v>218</v>
      </c>
      <c r="E171" s="61">
        <v>44966188</v>
      </c>
      <c r="F171" s="9">
        <v>338330</v>
      </c>
      <c r="G171" s="6">
        <v>338330</v>
      </c>
      <c r="H171" s="78" t="s">
        <v>45</v>
      </c>
      <c r="I171" s="79">
        <v>3747183</v>
      </c>
      <c r="J171" s="78" t="s">
        <v>197</v>
      </c>
      <c r="K171" s="81" t="s">
        <v>202</v>
      </c>
      <c r="L171" s="71"/>
    </row>
    <row r="172" spans="1:12" s="33" customFormat="1" ht="17.25" customHeight="1">
      <c r="A172" s="193"/>
      <c r="B172" s="210"/>
      <c r="C172" s="221" t="s">
        <v>182</v>
      </c>
      <c r="D172" s="142" t="s">
        <v>219</v>
      </c>
      <c r="E172" s="61"/>
      <c r="F172" s="9"/>
      <c r="G172" s="6"/>
      <c r="H172" s="78" t="s">
        <v>147</v>
      </c>
      <c r="I172" s="79">
        <v>3747183</v>
      </c>
      <c r="J172" s="80"/>
      <c r="K172" s="159">
        <v>321020262900009</v>
      </c>
      <c r="L172" s="71"/>
    </row>
    <row r="173" spans="1:12" s="33" customFormat="1" ht="18" customHeight="1">
      <c r="A173" s="193"/>
      <c r="B173" s="210"/>
      <c r="C173" s="221" t="s">
        <v>183</v>
      </c>
      <c r="D173" s="142" t="s">
        <v>189</v>
      </c>
      <c r="E173" s="61"/>
      <c r="F173" s="9"/>
      <c r="G173" s="6"/>
      <c r="H173" s="78" t="s">
        <v>148</v>
      </c>
      <c r="I173" s="79">
        <v>3747183</v>
      </c>
      <c r="J173" s="80"/>
      <c r="K173" s="159">
        <v>969600380543</v>
      </c>
      <c r="L173" s="71"/>
    </row>
    <row r="174" spans="1:12" s="33" customFormat="1" ht="17.25" customHeight="1">
      <c r="A174" s="193"/>
      <c r="B174" s="193"/>
      <c r="C174" s="221" t="s">
        <v>163</v>
      </c>
      <c r="D174" s="142" t="s">
        <v>220</v>
      </c>
      <c r="E174" s="61"/>
      <c r="F174" s="9"/>
      <c r="G174" s="6"/>
      <c r="H174" s="78" t="s">
        <v>149</v>
      </c>
      <c r="I174" s="79">
        <v>3747183</v>
      </c>
      <c r="J174" s="80"/>
      <c r="K174" s="81" t="s">
        <v>194</v>
      </c>
      <c r="L174" s="71"/>
    </row>
    <row r="175" spans="1:12" s="33" customFormat="1" ht="17.25" customHeight="1">
      <c r="A175" s="193"/>
      <c r="B175" s="193"/>
      <c r="C175" s="220" t="s">
        <v>244</v>
      </c>
      <c r="D175" s="235" t="s">
        <v>221</v>
      </c>
      <c r="E175" s="61"/>
      <c r="F175" s="9"/>
      <c r="G175" s="6"/>
      <c r="H175" s="78" t="s">
        <v>150</v>
      </c>
      <c r="I175" s="79">
        <v>3747183</v>
      </c>
      <c r="J175" s="80"/>
      <c r="K175" s="81"/>
      <c r="L175" s="71"/>
    </row>
    <row r="176" spans="1:12" s="33" customFormat="1" ht="17.25" customHeight="1">
      <c r="A176" s="193"/>
      <c r="B176" s="210"/>
      <c r="C176" s="212" t="s">
        <v>243</v>
      </c>
      <c r="D176" s="208"/>
      <c r="E176" s="61"/>
      <c r="F176" s="9"/>
      <c r="G176" s="6"/>
      <c r="H176" s="78" t="s">
        <v>151</v>
      </c>
      <c r="I176" s="79">
        <v>3747183</v>
      </c>
      <c r="J176" s="80"/>
      <c r="K176" s="81"/>
      <c r="L176" s="71"/>
    </row>
    <row r="177" spans="1:12" s="33" customFormat="1" ht="17.25" customHeight="1">
      <c r="A177" s="193"/>
      <c r="B177" s="210"/>
      <c r="C177" s="212" t="s">
        <v>217</v>
      </c>
      <c r="D177" s="208"/>
      <c r="E177" s="61"/>
      <c r="F177" s="9"/>
      <c r="G177" s="6"/>
      <c r="H177" s="78" t="s">
        <v>152</v>
      </c>
      <c r="I177" s="79">
        <v>3747183</v>
      </c>
      <c r="J177" s="80"/>
      <c r="K177" s="81"/>
      <c r="L177" s="71"/>
    </row>
    <row r="178" spans="1:12" s="33" customFormat="1" ht="17.25" customHeight="1">
      <c r="A178" s="193"/>
      <c r="B178" s="210"/>
      <c r="C178" s="221"/>
      <c r="D178" s="235"/>
      <c r="E178" s="61"/>
      <c r="F178" s="9"/>
      <c r="G178" s="6"/>
      <c r="H178" s="78" t="s">
        <v>153</v>
      </c>
      <c r="I178" s="79">
        <v>3747183</v>
      </c>
      <c r="J178" s="80"/>
      <c r="K178" s="81"/>
      <c r="L178" s="71"/>
    </row>
    <row r="179" spans="1:12" s="33" customFormat="1" ht="17.25" customHeight="1">
      <c r="A179" s="193"/>
      <c r="B179" s="210"/>
      <c r="C179" s="221"/>
      <c r="D179" s="142"/>
      <c r="E179" s="61"/>
      <c r="F179" s="9"/>
      <c r="G179" s="6"/>
      <c r="H179" s="78" t="s">
        <v>154</v>
      </c>
      <c r="I179" s="79">
        <v>3747183</v>
      </c>
      <c r="J179" s="80"/>
      <c r="K179" s="81"/>
      <c r="L179" s="71"/>
    </row>
    <row r="180" spans="1:12" s="33" customFormat="1" ht="17.25" customHeight="1">
      <c r="A180" s="193"/>
      <c r="B180" s="210"/>
      <c r="C180" s="221"/>
      <c r="D180" s="142"/>
      <c r="E180" s="61"/>
      <c r="F180" s="9"/>
      <c r="G180" s="6"/>
      <c r="H180" s="78" t="s">
        <v>110</v>
      </c>
      <c r="I180" s="79">
        <v>3747183</v>
      </c>
      <c r="J180" s="80"/>
      <c r="K180" s="81"/>
      <c r="L180" s="71"/>
    </row>
    <row r="181" spans="1:12" s="77" customFormat="1" ht="17.25" customHeight="1">
      <c r="A181" s="197"/>
      <c r="B181" s="210"/>
      <c r="C181" s="221"/>
      <c r="D181" s="142"/>
      <c r="E181" s="61"/>
      <c r="F181" s="9"/>
      <c r="G181" s="6"/>
      <c r="H181" s="78" t="s">
        <v>222</v>
      </c>
      <c r="I181" s="79">
        <v>3747183</v>
      </c>
      <c r="J181" s="80"/>
      <c r="K181" s="81"/>
      <c r="L181" s="82"/>
    </row>
    <row r="182" spans="1:12" s="33" customFormat="1" ht="17.25" customHeight="1" thickBot="1">
      <c r="A182" s="193"/>
      <c r="B182" s="210"/>
      <c r="C182" s="221"/>
      <c r="D182" s="142"/>
      <c r="E182" s="61"/>
      <c r="F182" s="9"/>
      <c r="G182" s="6"/>
      <c r="H182" s="78" t="s">
        <v>197</v>
      </c>
      <c r="I182" s="79">
        <v>3747175</v>
      </c>
      <c r="J182" s="80"/>
      <c r="K182" s="81"/>
      <c r="L182" s="71"/>
    </row>
    <row r="183" spans="1:11" ht="21" customHeight="1" thickBot="1">
      <c r="A183" s="198"/>
      <c r="B183" s="232"/>
      <c r="C183" s="233" t="s">
        <v>57</v>
      </c>
      <c r="D183" s="234" t="s">
        <v>58</v>
      </c>
      <c r="E183" s="59" t="s">
        <v>58</v>
      </c>
      <c r="F183" s="59">
        <f>SUM(F10:F182)</f>
        <v>191564804.81</v>
      </c>
      <c r="G183" s="60">
        <f>SUM(G10:G182)</f>
        <v>170261304.41</v>
      </c>
      <c r="H183" s="161" t="s">
        <v>58</v>
      </c>
      <c r="I183" s="162">
        <f>SUM(I10:I182)</f>
        <v>345565400</v>
      </c>
      <c r="J183" s="88" t="s">
        <v>58</v>
      </c>
      <c r="K183" s="89" t="s">
        <v>58</v>
      </c>
    </row>
    <row r="184" spans="2:11" ht="21" customHeight="1">
      <c r="B184" s="35"/>
      <c r="C184" s="35"/>
      <c r="D184" s="35"/>
      <c r="E184" s="36"/>
      <c r="F184" s="36"/>
      <c r="G184" s="37"/>
      <c r="H184" s="35"/>
      <c r="I184" s="38"/>
      <c r="J184" s="35"/>
      <c r="K184" s="39"/>
    </row>
    <row r="185" spans="2:11" ht="21" customHeight="1">
      <c r="B185" s="28"/>
      <c r="C185" s="28"/>
      <c r="D185" s="28"/>
      <c r="E185" s="40"/>
      <c r="F185" s="40"/>
      <c r="G185" s="40"/>
      <c r="H185" s="28"/>
      <c r="I185" s="28"/>
      <c r="J185" s="28"/>
      <c r="K185" s="41"/>
    </row>
    <row r="186" spans="1:12" s="84" customFormat="1" ht="21" customHeight="1">
      <c r="A186" s="252"/>
      <c r="B186" s="253"/>
      <c r="C186" s="256" t="s">
        <v>246</v>
      </c>
      <c r="D186" s="256"/>
      <c r="E186" s="248" t="s">
        <v>215</v>
      </c>
      <c r="F186" s="66" t="s">
        <v>155</v>
      </c>
      <c r="I186" s="254"/>
      <c r="J186" s="77"/>
      <c r="K186" s="255"/>
      <c r="L186" s="166"/>
    </row>
    <row r="187" spans="1:11" ht="1.5" customHeight="1">
      <c r="A187" s="27"/>
      <c r="B187" s="27"/>
      <c r="C187" s="23"/>
      <c r="D187" s="68"/>
      <c r="E187" s="66"/>
      <c r="F187" s="66"/>
      <c r="G187" s="62"/>
      <c r="H187" s="28"/>
      <c r="I187" s="28"/>
      <c r="J187" s="28"/>
      <c r="K187" s="41"/>
    </row>
    <row r="188" spans="1:11" ht="11.25" customHeight="1">
      <c r="A188" s="32" t="s">
        <v>100</v>
      </c>
      <c r="C188" s="251" t="s">
        <v>247</v>
      </c>
      <c r="D188" s="44"/>
      <c r="E188" s="44"/>
      <c r="F188" s="44"/>
      <c r="G188" s="44"/>
      <c r="H188" s="45"/>
      <c r="I188" s="28"/>
      <c r="J188" s="31"/>
      <c r="K188" s="41"/>
    </row>
    <row r="189" spans="1:12" s="84" customFormat="1" ht="17.25" customHeight="1">
      <c r="A189" s="163" t="s">
        <v>101</v>
      </c>
      <c r="C189" s="164" t="s">
        <v>164</v>
      </c>
      <c r="D189" s="165">
        <f>SUM(E189:F189)</f>
        <v>28746893</v>
      </c>
      <c r="E189" s="61">
        <f>SUM(I56,I64,I70,I77,I84,I102,I135)</f>
        <v>27800369</v>
      </c>
      <c r="F189" s="61">
        <f>SUM(I10,I11,I27,I28,I35,I36,I43,I49)</f>
        <v>946524</v>
      </c>
      <c r="G189" s="25"/>
      <c r="K189" s="85"/>
      <c r="L189" s="166"/>
    </row>
    <row r="190" spans="1:10" ht="17.25" customHeight="1">
      <c r="A190" s="32" t="s">
        <v>102</v>
      </c>
      <c r="C190" s="164" t="s">
        <v>165</v>
      </c>
      <c r="D190" s="165">
        <f>SUM(E190:F190)</f>
        <v>27496005</v>
      </c>
      <c r="E190" s="61">
        <f>SUM(I65,I71,I78,I85,I92,I103,I116,I136,)</f>
        <v>25683143</v>
      </c>
      <c r="F190" s="61">
        <v>1812862</v>
      </c>
      <c r="J190" s="46"/>
    </row>
    <row r="191" spans="1:10" ht="17.25" customHeight="1">
      <c r="A191" s="32" t="s">
        <v>103</v>
      </c>
      <c r="C191" s="164" t="s">
        <v>166</v>
      </c>
      <c r="D191" s="165">
        <f>SUM(E191:F191)</f>
        <v>27841803</v>
      </c>
      <c r="E191" s="61">
        <f>SUM(I66,I72,I79,I86,I93,I104,I117,I137)</f>
        <v>26582103</v>
      </c>
      <c r="F191" s="61">
        <v>1259700</v>
      </c>
      <c r="J191" s="47"/>
    </row>
    <row r="192" spans="1:6" ht="17.25" customHeight="1">
      <c r="A192" s="32" t="s">
        <v>104</v>
      </c>
      <c r="C192" s="164" t="s">
        <v>167</v>
      </c>
      <c r="D192" s="165">
        <f>SUM(E192:F192)</f>
        <v>38188179</v>
      </c>
      <c r="E192" s="61">
        <f>SUM(I67,I73,I87,I94,I105,I123,I138,I147,I159,I171)</f>
        <v>37896179</v>
      </c>
      <c r="F192" s="62">
        <v>292000</v>
      </c>
    </row>
    <row r="193" spans="1:7" ht="17.25" customHeight="1">
      <c r="A193" s="32" t="s">
        <v>137</v>
      </c>
      <c r="C193" s="164" t="s">
        <v>168</v>
      </c>
      <c r="D193" s="165">
        <f aca="true" t="shared" si="0" ref="D193:D203">SUM(E193:G193)</f>
        <v>24916663</v>
      </c>
      <c r="E193" s="61">
        <f>SUM(I88,I95,I106,I124,I139,I148,I160,I172)</f>
        <v>24916663</v>
      </c>
      <c r="F193" s="61"/>
      <c r="G193" s="61"/>
    </row>
    <row r="194" spans="1:7" ht="17.25" customHeight="1">
      <c r="A194" s="32" t="s">
        <v>138</v>
      </c>
      <c r="C194" s="164" t="s">
        <v>169</v>
      </c>
      <c r="D194" s="165">
        <f t="shared" si="0"/>
        <v>24916663</v>
      </c>
      <c r="E194" s="61">
        <f>SUM(I89,I96,I107,I125,I140,I149,I161,I173)</f>
        <v>24916663</v>
      </c>
      <c r="F194" s="61"/>
      <c r="G194" s="61"/>
    </row>
    <row r="195" spans="1:7" ht="17.25" customHeight="1">
      <c r="A195" s="32" t="s">
        <v>139</v>
      </c>
      <c r="C195" s="164" t="s">
        <v>170</v>
      </c>
      <c r="D195" s="165">
        <f t="shared" si="0"/>
        <v>24916663</v>
      </c>
      <c r="E195" s="61">
        <f>SUM(I90,I97,I108,I126,I141,I150,I162,I174)</f>
        <v>24916663</v>
      </c>
      <c r="F195" s="61"/>
      <c r="G195" s="61"/>
    </row>
    <row r="196" spans="1:7" ht="17.25" customHeight="1">
      <c r="A196" s="32" t="s">
        <v>140</v>
      </c>
      <c r="C196" s="164" t="s">
        <v>171</v>
      </c>
      <c r="D196" s="165">
        <f t="shared" si="0"/>
        <v>24916663</v>
      </c>
      <c r="E196" s="61">
        <f>SUM(I91,I98,I109,I127,I142,I151,I163,I175)</f>
        <v>24916663</v>
      </c>
      <c r="F196" s="61"/>
      <c r="G196" s="61"/>
    </row>
    <row r="197" spans="1:7" ht="17.25" customHeight="1">
      <c r="A197" s="32" t="s">
        <v>141</v>
      </c>
      <c r="C197" s="164" t="s">
        <v>172</v>
      </c>
      <c r="D197" s="165">
        <f t="shared" si="0"/>
        <v>20541663</v>
      </c>
      <c r="E197" s="61">
        <f>SUM(I99,I110,I128,I143,I152,I164,I176)</f>
        <v>20541663</v>
      </c>
      <c r="F197" s="61"/>
      <c r="G197" s="61"/>
    </row>
    <row r="198" spans="1:7" ht="17.25" customHeight="1">
      <c r="A198" s="32" t="s">
        <v>142</v>
      </c>
      <c r="C198" s="164" t="s">
        <v>173</v>
      </c>
      <c r="D198" s="165">
        <f t="shared" si="0"/>
        <v>20541663</v>
      </c>
      <c r="E198" s="61">
        <f>SUM(I100,I111,I129,I144,I153,I165,I177)</f>
        <v>20541663</v>
      </c>
      <c r="F198" s="61"/>
      <c r="G198" s="61"/>
    </row>
    <row r="199" spans="1:7" ht="17.25" customHeight="1">
      <c r="A199" s="32" t="s">
        <v>143</v>
      </c>
      <c r="C199" s="164" t="s">
        <v>174</v>
      </c>
      <c r="D199" s="165">
        <f t="shared" si="0"/>
        <v>18332775</v>
      </c>
      <c r="E199" s="61">
        <f>SUM(I112,I130,I145,I154,I166,I178)</f>
        <v>18332775</v>
      </c>
      <c r="F199" s="61"/>
      <c r="G199" s="61"/>
    </row>
    <row r="200" spans="1:7" ht="17.25" customHeight="1">
      <c r="A200" s="32" t="s">
        <v>144</v>
      </c>
      <c r="C200" s="164" t="s">
        <v>175</v>
      </c>
      <c r="D200" s="165">
        <f t="shared" si="0"/>
        <v>16667833</v>
      </c>
      <c r="E200" s="61">
        <f>SUM(I113,I131,I155,I167,I179)</f>
        <v>16667833</v>
      </c>
      <c r="F200" s="61"/>
      <c r="G200" s="61"/>
    </row>
    <row r="201" spans="1:7" ht="17.25" customHeight="1">
      <c r="A201" s="32" t="s">
        <v>145</v>
      </c>
      <c r="C201" s="164" t="s">
        <v>176</v>
      </c>
      <c r="D201" s="165">
        <f t="shared" si="0"/>
        <v>16667823</v>
      </c>
      <c r="E201" s="61">
        <f>SUM(I114,I132,I156,I168,I180)</f>
        <v>16667823</v>
      </c>
      <c r="F201" s="61"/>
      <c r="G201" s="61"/>
    </row>
    <row r="202" spans="1:7" ht="18.75" customHeight="1" thickBot="1">
      <c r="A202" s="48"/>
      <c r="C202" s="164" t="s">
        <v>177</v>
      </c>
      <c r="D202" s="165">
        <f t="shared" si="0"/>
        <v>15437063</v>
      </c>
      <c r="E202" s="61">
        <f>SUM(I133,I157,I169,I181)</f>
        <v>15437063</v>
      </c>
      <c r="F202" s="61"/>
      <c r="G202" s="61"/>
    </row>
    <row r="203" spans="1:7" ht="16.5" customHeight="1">
      <c r="A203" s="32"/>
      <c r="C203" s="164" t="s">
        <v>203</v>
      </c>
      <c r="D203" s="165">
        <f t="shared" si="0"/>
        <v>15437048</v>
      </c>
      <c r="E203" s="61">
        <f>SUM(I134,I158,I170,I182)</f>
        <v>15437048</v>
      </c>
      <c r="F203" s="61"/>
      <c r="G203" s="61"/>
    </row>
    <row r="204" spans="1:8" ht="11.25" customHeight="1" thickBot="1">
      <c r="A204" s="32"/>
      <c r="C204" s="165"/>
      <c r="D204" s="63"/>
      <c r="E204" s="167"/>
      <c r="F204" s="167"/>
      <c r="G204" s="247"/>
      <c r="H204" s="28"/>
    </row>
    <row r="205" spans="1:8" ht="21" customHeight="1" thickTop="1">
      <c r="A205" s="32"/>
      <c r="C205" s="64" t="s">
        <v>57</v>
      </c>
      <c r="D205" s="65">
        <f>SUM(D189:D204)</f>
        <v>345565400</v>
      </c>
      <c r="E205" s="66">
        <f>SUM(E189:E204)</f>
        <v>341254314</v>
      </c>
      <c r="F205" s="67">
        <f>SUM(F189:F204)</f>
        <v>4311086</v>
      </c>
      <c r="G205" s="40"/>
      <c r="H205" s="45"/>
    </row>
    <row r="206" spans="3:11" ht="15" customHeight="1">
      <c r="C206" s="49"/>
      <c r="D206" s="43"/>
      <c r="E206" s="43"/>
      <c r="F206" s="43"/>
      <c r="G206" s="43"/>
      <c r="H206" s="50"/>
      <c r="I206" s="28"/>
      <c r="J206" s="28"/>
      <c r="K206" s="41"/>
    </row>
    <row r="207" spans="2:11" ht="17.25" customHeight="1">
      <c r="B207" s="28"/>
      <c r="C207" s="51"/>
      <c r="D207" s="52"/>
      <c r="E207" s="37"/>
      <c r="F207" s="37"/>
      <c r="G207" s="40"/>
      <c r="H207" s="28"/>
      <c r="I207" s="28"/>
      <c r="J207" s="28"/>
      <c r="K207" s="41"/>
    </row>
    <row r="208" spans="2:12" s="53" customFormat="1" ht="17.25" customHeight="1">
      <c r="B208" s="243"/>
      <c r="C208" s="243"/>
      <c r="D208" s="243"/>
      <c r="E208" s="243"/>
      <c r="F208" s="243"/>
      <c r="G208" s="243"/>
      <c r="H208" s="243"/>
      <c r="I208" s="243"/>
      <c r="J208" s="243"/>
      <c r="K208" s="243"/>
      <c r="L208" s="72"/>
    </row>
    <row r="209" spans="2:8" ht="17.25" customHeight="1">
      <c r="B209" s="242"/>
      <c r="C209" s="242"/>
      <c r="D209" s="47"/>
      <c r="G209" s="40"/>
      <c r="H209" s="28"/>
    </row>
    <row r="210" spans="2:8" ht="17.25" customHeight="1">
      <c r="B210" s="242"/>
      <c r="C210" s="242"/>
      <c r="D210" s="47"/>
      <c r="G210" s="40"/>
      <c r="H210" s="28"/>
    </row>
    <row r="212" spans="2:3" ht="17.25" customHeight="1">
      <c r="B212" s="42"/>
      <c r="C212" s="42"/>
    </row>
    <row r="213" spans="2:3" ht="17.25" customHeight="1">
      <c r="B213" s="242"/>
      <c r="C213" s="242"/>
    </row>
    <row r="214" spans="2:4" ht="17.25" customHeight="1">
      <c r="B214" s="54"/>
      <c r="C214" s="54"/>
      <c r="D214" s="55"/>
    </row>
    <row r="215" spans="2:4" ht="17.25" customHeight="1">
      <c r="B215" s="54"/>
      <c r="C215" s="54"/>
      <c r="D215" s="55"/>
    </row>
  </sheetData>
  <sheetProtection/>
  <mergeCells count="11">
    <mergeCell ref="C186:D186"/>
    <mergeCell ref="B213:C213"/>
    <mergeCell ref="B208:K208"/>
    <mergeCell ref="B209:C209"/>
    <mergeCell ref="B210:C210"/>
    <mergeCell ref="B1:D1"/>
    <mergeCell ref="H8:I8"/>
    <mergeCell ref="H9:I9"/>
    <mergeCell ref="D3:I3"/>
    <mergeCell ref="D4:I4"/>
    <mergeCell ref="D5:I5"/>
  </mergeCells>
  <printOptions horizontalCentered="1"/>
  <pageMargins left="0" right="0" top="0.1968503937007874" bottom="0.1968503937007874" header="0.5118110236220472" footer="0.31496062992125984"/>
  <pageSetup firstPageNumber="227" useFirstPageNumber="1" horizontalDpi="600" verticalDpi="600" orientation="landscape" paperSize="9" scale="82" r:id="rId1"/>
  <headerFooter alignWithMargins="0">
    <oddFooter>&amp;C&amp;P</oddFooter>
  </headerFooter>
  <rowBreaks count="5" manualBreakCount="5">
    <brk id="34" min="1" max="10" man="1"/>
    <brk id="69" min="1" max="10" man="1"/>
    <brk id="101" min="1" max="10" man="1"/>
    <brk id="134" min="1" max="10" man="1"/>
    <brk id="170" min="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ZOUM Kielce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 Bekier</dc:creator>
  <cp:keywords/>
  <dc:description/>
  <cp:lastModifiedBy>tzygmunt</cp:lastModifiedBy>
  <cp:lastPrinted>2010-08-30T12:12:33Z</cp:lastPrinted>
  <dcterms:created xsi:type="dcterms:W3CDTF">2009-01-05T09:23:49Z</dcterms:created>
  <dcterms:modified xsi:type="dcterms:W3CDTF">2010-08-30T12:22:33Z</dcterms:modified>
  <cp:category/>
  <cp:version/>
  <cp:contentType/>
  <cp:contentStatus/>
</cp:coreProperties>
</file>