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rojekcja prognozy" sheetId="1" r:id="rId1"/>
  </sheets>
  <definedNames>
    <definedName name="_xlnm.Print_Area" localSheetId="0">'Projekcja prognozy'!$A$1:$H$34</definedName>
    <definedName name="_xlnm.Print_Titles" localSheetId="0">'Projekcja prognozy'!$8:$8</definedName>
  </definedNames>
  <calcPr fullCalcOnLoad="1"/>
</workbook>
</file>

<file path=xl/sharedStrings.xml><?xml version="1.0" encoding="utf-8"?>
<sst xmlns="http://schemas.openxmlformats.org/spreadsheetml/2006/main" count="36" uniqueCount="35">
  <si>
    <t>1. Dochody ogółem, z tego:</t>
  </si>
  <si>
    <t>1.1 Dochody bieżące</t>
  </si>
  <si>
    <t>1.2 Dochody majątkowe, w tym:</t>
  </si>
  <si>
    <t>a) ze sprzedaży majątku</t>
  </si>
  <si>
    <t>2. Wydatki bieżące (bez kosztów obsługi długu), w tym m.in. na:</t>
  </si>
  <si>
    <t>a) wynagrodzenia i składki od nich naliczane</t>
  </si>
  <si>
    <t>b) wydatki związane z funkcjonowaniem organów Miasta Kielce</t>
  </si>
  <si>
    <t>c) wydatki z tytułu udzielanych poręczeń i gwarancji, w tym:</t>
  </si>
  <si>
    <t>- gwarancje i poręczenia podlegające wyłączeniu z limitów spłaty zobowiązań z art. 243 u.f.p.</t>
  </si>
  <si>
    <t>d) wydatki bieżące objęte limitem na przedsięwzięcia</t>
  </si>
  <si>
    <t>3. Wynik budżetu po zaplanowaniu wydatków bieżących (bez obsługi długu) (1-2)</t>
  </si>
  <si>
    <t>4. Nadwyżka budżetowa z lat ubiegłych + wolne środki, w tym:</t>
  </si>
  <si>
    <t>a) nadwyżka budżetowa z lat ubiegłych + wolne środki na pokrycie deficytu budżetu roku bieżącego</t>
  </si>
  <si>
    <t>5. Inne przychody niezwiązane z zaciągnięciem długu</t>
  </si>
  <si>
    <t>6. Środki na spłatę długu i wydatki majątkowe (3+4+5)</t>
  </si>
  <si>
    <t>7. Spłata i obsługa długu, w tym:</t>
  </si>
  <si>
    <t>a) rozchody z tytułu spłat rat kapitałowych oraz wykupu papierów wartościowych</t>
  </si>
  <si>
    <t>b) wydatki bieżące na obsługę długu</t>
  </si>
  <si>
    <t>9. Środki do dyspozycji na wydatki majątkowe (6-7-8)</t>
  </si>
  <si>
    <t>10. Wydatki majątkowe, w tym:</t>
  </si>
  <si>
    <t>a) wydatki majątkowe objęte limitem na przedsięwzięcia</t>
  </si>
  <si>
    <t>11. Przychody z kredytów, pożyczek i emisji obligacji</t>
  </si>
  <si>
    <t>12. Wynik finansowy budżetu (9-10+11)</t>
  </si>
  <si>
    <t>Wyszczególnienie</t>
  </si>
  <si>
    <t>Załącznik Nr 1</t>
  </si>
  <si>
    <t>Rady Miasta Kielce</t>
  </si>
  <si>
    <t>w zł</t>
  </si>
  <si>
    <t>MIASTO KIELCE</t>
  </si>
  <si>
    <t>8. Inne rozchody niezwiązane z obsługą długu</t>
  </si>
  <si>
    <t xml:space="preserve">z dnia  </t>
  </si>
  <si>
    <t>Wieloletnia Prognoza Finansowa na lata 2012-2018</t>
  </si>
  <si>
    <t xml:space="preserve">do projektu uchwały Nr      </t>
  </si>
  <si>
    <t xml:space="preserve">do autopoprawki </t>
  </si>
  <si>
    <t xml:space="preserve">Prezydenta Miasta kielce </t>
  </si>
  <si>
    <t>z dnia 12 grudnia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</si>
</sst>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SansSerif"/>
      <family val="0"/>
    </font>
    <font>
      <sz val="11"/>
      <name val="Czcionka tekstu podstawowego"/>
      <family val="2"/>
    </font>
    <font>
      <sz val="8"/>
      <name val="Czcionka tekstu podstawowego"/>
      <family val="2"/>
    </font>
    <font>
      <sz val="8"/>
      <name val="SansSerif"/>
      <family val="0"/>
    </font>
    <font>
      <b/>
      <sz val="9"/>
      <name val="Arial Unicode MS"/>
      <family val="2"/>
    </font>
    <font>
      <sz val="9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9"/>
      <color indexed="8"/>
      <name val="Arial Unicode M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12"/>
      <color theme="1"/>
      <name val="Times New Roman"/>
      <family val="1"/>
    </font>
    <font>
      <b/>
      <sz val="9"/>
      <color theme="1"/>
      <name val="Czcionka tekstu podstawowego"/>
      <family val="2"/>
    </font>
    <font>
      <sz val="9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0" xfId="0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60" zoomScalePageLayoutView="0" workbookViewId="0" topLeftCell="A1">
      <selection activeCell="N22" sqref="N22"/>
    </sheetView>
  </sheetViews>
  <sheetFormatPr defaultColWidth="8.796875" defaultRowHeight="14.25"/>
  <cols>
    <col min="1" max="1" width="48.09765625" style="0" customWidth="1"/>
    <col min="2" max="2" width="11.59765625" style="7" customWidth="1"/>
    <col min="3" max="3" width="12.5" style="4" customWidth="1"/>
    <col min="4" max="4" width="11" style="4" customWidth="1"/>
    <col min="5" max="5" width="12" style="4" customWidth="1"/>
    <col min="6" max="6" width="11.19921875" style="4" customWidth="1"/>
    <col min="7" max="7" width="11.5" style="4" customWidth="1"/>
    <col min="8" max="8" width="11.19921875" style="4" customWidth="1"/>
    <col min="10" max="10" width="12.3984375" style="0" bestFit="1" customWidth="1"/>
  </cols>
  <sheetData>
    <row r="1" spans="2:9" ht="13.5" customHeight="1">
      <c r="B1" s="5"/>
      <c r="D1" s="5"/>
      <c r="E1" s="5" t="s">
        <v>24</v>
      </c>
      <c r="G1" s="5" t="s">
        <v>24</v>
      </c>
      <c r="I1" s="2"/>
    </row>
    <row r="2" spans="2:9" ht="12" customHeight="1">
      <c r="B2" s="5"/>
      <c r="D2" s="5"/>
      <c r="E2" s="5" t="s">
        <v>32</v>
      </c>
      <c r="G2" s="5" t="s">
        <v>31</v>
      </c>
      <c r="I2" s="2"/>
    </row>
    <row r="3" spans="1:8" s="2" customFormat="1" ht="12" customHeight="1">
      <c r="A3" s="2" t="s">
        <v>27</v>
      </c>
      <c r="B3" s="5"/>
      <c r="C3" s="5"/>
      <c r="D3" s="5"/>
      <c r="E3" s="2" t="s">
        <v>33</v>
      </c>
      <c r="F3" s="5"/>
      <c r="G3" s="5" t="s">
        <v>25</v>
      </c>
      <c r="H3" s="5"/>
    </row>
    <row r="4" spans="2:9" s="2" customFormat="1" ht="11.25">
      <c r="B4" s="6"/>
      <c r="C4" s="5"/>
      <c r="D4" s="5"/>
      <c r="E4" s="2" t="s">
        <v>34</v>
      </c>
      <c r="F4" s="5"/>
      <c r="G4" s="5" t="s">
        <v>29</v>
      </c>
      <c r="H4" s="5"/>
      <c r="I4" s="3"/>
    </row>
    <row r="5" spans="2:9" s="2" customFormat="1" ht="1.5" customHeight="1">
      <c r="B5" s="6"/>
      <c r="C5" s="5"/>
      <c r="D5" s="5"/>
      <c r="E5" s="8"/>
      <c r="F5" s="8"/>
      <c r="G5" s="8"/>
      <c r="H5" s="8"/>
      <c r="I5" s="3"/>
    </row>
    <row r="6" spans="1:8" ht="14.25" customHeight="1">
      <c r="A6" s="18" t="s">
        <v>30</v>
      </c>
      <c r="B6" s="18"/>
      <c r="C6" s="18"/>
      <c r="D6" s="18"/>
      <c r="E6" s="18"/>
      <c r="F6" s="18"/>
      <c r="G6" s="10"/>
      <c r="H6" s="10"/>
    </row>
    <row r="7" spans="7:8" ht="12" customHeight="1">
      <c r="G7" s="9"/>
      <c r="H7" s="9" t="s">
        <v>26</v>
      </c>
    </row>
    <row r="8" spans="1:8" s="1" customFormat="1" ht="15">
      <c r="A8" s="12" t="s">
        <v>23</v>
      </c>
      <c r="B8" s="13">
        <v>2012</v>
      </c>
      <c r="C8" s="13">
        <v>2013</v>
      </c>
      <c r="D8" s="13">
        <v>2014</v>
      </c>
      <c r="E8" s="13">
        <v>2015</v>
      </c>
      <c r="F8" s="13">
        <v>2016</v>
      </c>
      <c r="G8" s="13">
        <v>2017</v>
      </c>
      <c r="H8" s="13">
        <v>2018</v>
      </c>
    </row>
    <row r="9" spans="1:8" ht="15">
      <c r="A9" s="14" t="s">
        <v>0</v>
      </c>
      <c r="B9" s="15">
        <f aca="true" t="shared" si="0" ref="B9:H9">B10+B11</f>
        <v>1084860383</v>
      </c>
      <c r="C9" s="16">
        <f t="shared" si="0"/>
        <v>1047606467</v>
      </c>
      <c r="D9" s="16">
        <f t="shared" si="0"/>
        <v>928157045</v>
      </c>
      <c r="E9" s="16">
        <f t="shared" si="0"/>
        <v>950988458</v>
      </c>
      <c r="F9" s="16">
        <f t="shared" si="0"/>
        <v>973960810</v>
      </c>
      <c r="G9" s="16">
        <f t="shared" si="0"/>
        <v>996631245</v>
      </c>
      <c r="H9" s="16">
        <f t="shared" si="0"/>
        <v>1012400419</v>
      </c>
    </row>
    <row r="10" spans="1:8" ht="21.75" customHeight="1">
      <c r="A10" s="14" t="s">
        <v>1</v>
      </c>
      <c r="B10" s="15">
        <v>860779438</v>
      </c>
      <c r="C10" s="16">
        <v>887688440</v>
      </c>
      <c r="D10" s="16">
        <v>913502544</v>
      </c>
      <c r="E10" s="16">
        <v>937838458</v>
      </c>
      <c r="F10" s="16">
        <v>961060810</v>
      </c>
      <c r="G10" s="16">
        <v>984931245</v>
      </c>
      <c r="H10" s="16">
        <v>1009200419</v>
      </c>
    </row>
    <row r="11" spans="1:8" ht="15">
      <c r="A11" s="14" t="s">
        <v>2</v>
      </c>
      <c r="B11" s="15">
        <v>224080945</v>
      </c>
      <c r="C11" s="16">
        <v>159918027</v>
      </c>
      <c r="D11" s="16">
        <v>14654501</v>
      </c>
      <c r="E11" s="16">
        <v>13150000</v>
      </c>
      <c r="F11" s="16">
        <v>12900000</v>
      </c>
      <c r="G11" s="16">
        <v>11700000</v>
      </c>
      <c r="H11" s="16">
        <v>3200000</v>
      </c>
    </row>
    <row r="12" spans="1:8" s="4" customFormat="1" ht="15">
      <c r="A12" s="17" t="s">
        <v>3</v>
      </c>
      <c r="B12" s="15">
        <v>37791000</v>
      </c>
      <c r="C12" s="16">
        <v>15350000</v>
      </c>
      <c r="D12" s="16">
        <v>14350000</v>
      </c>
      <c r="E12" s="16">
        <v>12850000</v>
      </c>
      <c r="F12" s="16">
        <v>12700000</v>
      </c>
      <c r="G12" s="16">
        <v>11500000</v>
      </c>
      <c r="H12" s="16">
        <v>3000000</v>
      </c>
    </row>
    <row r="13" spans="1:8" ht="18" customHeight="1">
      <c r="A13" s="14" t="s">
        <v>4</v>
      </c>
      <c r="B13" s="15">
        <v>810537482</v>
      </c>
      <c r="C13" s="16">
        <v>810426381</v>
      </c>
      <c r="D13" s="16">
        <v>817835147</v>
      </c>
      <c r="E13" s="16">
        <v>829061080</v>
      </c>
      <c r="F13" s="16">
        <v>843757409</v>
      </c>
      <c r="G13" s="16">
        <v>857218102</v>
      </c>
      <c r="H13" s="16">
        <v>871044454</v>
      </c>
    </row>
    <row r="14" spans="1:8" ht="15">
      <c r="A14" s="14" t="s">
        <v>5</v>
      </c>
      <c r="B14" s="15">
        <v>388925045</v>
      </c>
      <c r="C14" s="16">
        <v>393346038</v>
      </c>
      <c r="D14" s="16">
        <v>394346038</v>
      </c>
      <c r="E14" s="16">
        <v>400261229</v>
      </c>
      <c r="F14" s="16">
        <v>410267759</v>
      </c>
      <c r="G14" s="16">
        <v>420524453</v>
      </c>
      <c r="H14" s="16">
        <v>431037565</v>
      </c>
    </row>
    <row r="15" spans="1:8" ht="15">
      <c r="A15" s="14" t="s">
        <v>6</v>
      </c>
      <c r="B15" s="15">
        <v>37964713</v>
      </c>
      <c r="C15" s="16">
        <v>37964713</v>
      </c>
      <c r="D15" s="16">
        <f>C15+(C15*2.1%)</f>
        <v>38761971.973</v>
      </c>
      <c r="E15" s="16">
        <f>D15+(D15*2.1%)</f>
        <v>39575973.384432994</v>
      </c>
      <c r="F15" s="16">
        <f>E15+(E15*2.1%)</f>
        <v>40407068.82550608</v>
      </c>
      <c r="G15" s="16">
        <f>F15+(F15*2.1%)</f>
        <v>41255617.27084171</v>
      </c>
      <c r="H15" s="16">
        <f>G15+(G15*2.1%)</f>
        <v>42121985.23352939</v>
      </c>
    </row>
    <row r="16" spans="1:8" ht="15">
      <c r="A16" s="14" t="s">
        <v>7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ht="27">
      <c r="A17" s="14" t="s">
        <v>8</v>
      </c>
      <c r="B17" s="15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0" s="4" customFormat="1" ht="15">
      <c r="A18" s="17" t="s">
        <v>9</v>
      </c>
      <c r="B18" s="15">
        <v>230810770</v>
      </c>
      <c r="C18" s="16">
        <v>233093305</v>
      </c>
      <c r="D18" s="16">
        <v>234704812</v>
      </c>
      <c r="E18" s="16">
        <v>237701080</v>
      </c>
      <c r="F18" s="16">
        <v>239286566</v>
      </c>
      <c r="G18" s="16">
        <v>239334702</v>
      </c>
      <c r="H18" s="16">
        <v>239439649</v>
      </c>
      <c r="J18" s="11"/>
    </row>
    <row r="19" spans="1:10" ht="27">
      <c r="A19" s="14" t="s">
        <v>10</v>
      </c>
      <c r="B19" s="15">
        <f aca="true" t="shared" si="1" ref="B19:H19">B9-B13</f>
        <v>274322901</v>
      </c>
      <c r="C19" s="16">
        <f t="shared" si="1"/>
        <v>237180086</v>
      </c>
      <c r="D19" s="16">
        <f t="shared" si="1"/>
        <v>110321898</v>
      </c>
      <c r="E19" s="16">
        <f t="shared" si="1"/>
        <v>121927378</v>
      </c>
      <c r="F19" s="16">
        <f t="shared" si="1"/>
        <v>130203401</v>
      </c>
      <c r="G19" s="16">
        <f t="shared" si="1"/>
        <v>139413143</v>
      </c>
      <c r="H19" s="16">
        <f t="shared" si="1"/>
        <v>141355965</v>
      </c>
      <c r="J19" s="11"/>
    </row>
    <row r="20" spans="1:10" ht="15">
      <c r="A20" s="14" t="s">
        <v>11</v>
      </c>
      <c r="B20" s="15">
        <f aca="true" t="shared" si="2" ref="B20:H20">B21</f>
        <v>25000000</v>
      </c>
      <c r="C20" s="16">
        <f t="shared" si="2"/>
        <v>25000000</v>
      </c>
      <c r="D20" s="16">
        <f t="shared" si="2"/>
        <v>15000000</v>
      </c>
      <c r="E20" s="16">
        <f t="shared" si="2"/>
        <v>15000000</v>
      </c>
      <c r="F20" s="16">
        <f t="shared" si="2"/>
        <v>10000000</v>
      </c>
      <c r="G20" s="16">
        <f t="shared" si="2"/>
        <v>10000000</v>
      </c>
      <c r="H20" s="16">
        <f t="shared" si="2"/>
        <v>10000000</v>
      </c>
      <c r="J20" s="11"/>
    </row>
    <row r="21" spans="1:10" ht="27">
      <c r="A21" s="14" t="s">
        <v>12</v>
      </c>
      <c r="B21" s="15">
        <v>25000000</v>
      </c>
      <c r="C21" s="16">
        <v>25000000</v>
      </c>
      <c r="D21" s="16">
        <v>15000000</v>
      </c>
      <c r="E21" s="16">
        <v>15000000</v>
      </c>
      <c r="F21" s="16">
        <v>10000000</v>
      </c>
      <c r="G21" s="16">
        <v>10000000</v>
      </c>
      <c r="H21" s="16">
        <v>10000000</v>
      </c>
      <c r="J21" s="11"/>
    </row>
    <row r="22" spans="1:10" ht="15">
      <c r="A22" s="14" t="s">
        <v>13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J22" s="11"/>
    </row>
    <row r="23" spans="1:10" ht="15">
      <c r="A23" s="14" t="s">
        <v>14</v>
      </c>
      <c r="B23" s="15">
        <f aca="true" t="shared" si="3" ref="B23:H23">B19+B20+B22</f>
        <v>299322901</v>
      </c>
      <c r="C23" s="16">
        <f t="shared" si="3"/>
        <v>262180086</v>
      </c>
      <c r="D23" s="16">
        <f t="shared" si="3"/>
        <v>125321898</v>
      </c>
      <c r="E23" s="16">
        <f t="shared" si="3"/>
        <v>136927378</v>
      </c>
      <c r="F23" s="16">
        <f t="shared" si="3"/>
        <v>140203401</v>
      </c>
      <c r="G23" s="16">
        <f t="shared" si="3"/>
        <v>149413143</v>
      </c>
      <c r="H23" s="16">
        <f t="shared" si="3"/>
        <v>151355965</v>
      </c>
      <c r="J23" s="11"/>
    </row>
    <row r="24" spans="1:10" ht="15">
      <c r="A24" s="14" t="s">
        <v>15</v>
      </c>
      <c r="B24" s="15">
        <f aca="true" t="shared" si="4" ref="B24:H24">B25+B26</f>
        <v>46440461</v>
      </c>
      <c r="C24" s="16">
        <f t="shared" si="4"/>
        <v>63007316</v>
      </c>
      <c r="D24" s="16">
        <f t="shared" si="4"/>
        <v>50093552</v>
      </c>
      <c r="E24" s="16">
        <f t="shared" si="4"/>
        <v>51587647</v>
      </c>
      <c r="F24" s="16">
        <f t="shared" si="4"/>
        <v>64964542</v>
      </c>
      <c r="G24" s="16">
        <f t="shared" si="4"/>
        <v>65459537</v>
      </c>
      <c r="H24" s="16">
        <f t="shared" si="4"/>
        <v>66309432</v>
      </c>
      <c r="J24" s="11"/>
    </row>
    <row r="25" spans="1:10" s="4" customFormat="1" ht="27">
      <c r="A25" s="17" t="s">
        <v>16</v>
      </c>
      <c r="B25" s="15">
        <v>21310461</v>
      </c>
      <c r="C25" s="16">
        <v>32386478</v>
      </c>
      <c r="D25" s="16">
        <v>19922602</v>
      </c>
      <c r="E25" s="16">
        <v>22102002</v>
      </c>
      <c r="F25" s="16">
        <v>36702002</v>
      </c>
      <c r="G25" s="16">
        <v>39202002</v>
      </c>
      <c r="H25" s="16">
        <v>42202002</v>
      </c>
      <c r="J25" s="11"/>
    </row>
    <row r="26" spans="1:10" s="4" customFormat="1" ht="15">
      <c r="A26" s="17" t="s">
        <v>17</v>
      </c>
      <c r="B26" s="15">
        <v>25130000</v>
      </c>
      <c r="C26" s="16">
        <v>30620838</v>
      </c>
      <c r="D26" s="16">
        <v>30170950</v>
      </c>
      <c r="E26" s="16">
        <v>29485645</v>
      </c>
      <c r="F26" s="16">
        <v>28262540</v>
      </c>
      <c r="G26" s="16">
        <v>26257535</v>
      </c>
      <c r="H26" s="16">
        <v>24107430</v>
      </c>
      <c r="J26" s="11"/>
    </row>
    <row r="27" spans="1:10" ht="15">
      <c r="A27" s="17" t="s">
        <v>28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J27" s="11"/>
    </row>
    <row r="28" spans="1:10" ht="15">
      <c r="A28" s="14" t="s">
        <v>18</v>
      </c>
      <c r="B28" s="15">
        <f aca="true" t="shared" si="5" ref="B28:H28">B23-B24-B27</f>
        <v>252882440</v>
      </c>
      <c r="C28" s="16">
        <f t="shared" si="5"/>
        <v>199172770</v>
      </c>
      <c r="D28" s="16">
        <f t="shared" si="5"/>
        <v>75228346</v>
      </c>
      <c r="E28" s="16">
        <f t="shared" si="5"/>
        <v>85339731</v>
      </c>
      <c r="F28" s="16">
        <f t="shared" si="5"/>
        <v>75238859</v>
      </c>
      <c r="G28" s="16">
        <f t="shared" si="5"/>
        <v>83953606</v>
      </c>
      <c r="H28" s="16">
        <f t="shared" si="5"/>
        <v>85046533</v>
      </c>
      <c r="J28" s="11"/>
    </row>
    <row r="29" spans="1:10" ht="15">
      <c r="A29" s="14" t="s">
        <v>19</v>
      </c>
      <c r="B29" s="15">
        <v>469087340</v>
      </c>
      <c r="C29" s="16">
        <v>217975994</v>
      </c>
      <c r="D29" s="16">
        <v>75228346</v>
      </c>
      <c r="E29" s="16">
        <v>85339731</v>
      </c>
      <c r="F29" s="16">
        <v>75238859</v>
      </c>
      <c r="G29" s="16">
        <v>83953606</v>
      </c>
      <c r="H29" s="16">
        <v>85046533</v>
      </c>
      <c r="J29" s="11"/>
    </row>
    <row r="30" spans="1:10" s="4" customFormat="1" ht="15">
      <c r="A30" s="17" t="s">
        <v>20</v>
      </c>
      <c r="B30" s="15">
        <v>419515686</v>
      </c>
      <c r="C30" s="15">
        <v>217975994</v>
      </c>
      <c r="D30" s="16">
        <v>22564919</v>
      </c>
      <c r="E30" s="16">
        <v>52215990</v>
      </c>
      <c r="F30" s="16">
        <v>28200000</v>
      </c>
      <c r="G30" s="16">
        <v>2950166</v>
      </c>
      <c r="H30" s="16">
        <v>0</v>
      </c>
      <c r="J30" s="11"/>
    </row>
    <row r="31" spans="1:10" ht="15">
      <c r="A31" s="14" t="s">
        <v>21</v>
      </c>
      <c r="B31" s="15">
        <v>216204900</v>
      </c>
      <c r="C31" s="16">
        <v>18803224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J31" s="11"/>
    </row>
    <row r="32" spans="1:10" ht="15">
      <c r="A32" s="14" t="s">
        <v>22</v>
      </c>
      <c r="B32" s="15">
        <f aca="true" t="shared" si="6" ref="B32:H32">B28-B29+B31</f>
        <v>0</v>
      </c>
      <c r="C32" s="16">
        <f t="shared" si="6"/>
        <v>0</v>
      </c>
      <c r="D32" s="16">
        <f t="shared" si="6"/>
        <v>0</v>
      </c>
      <c r="E32" s="16">
        <f t="shared" si="6"/>
        <v>0</v>
      </c>
      <c r="F32" s="16">
        <f t="shared" si="6"/>
        <v>0</v>
      </c>
      <c r="G32" s="16">
        <f t="shared" si="6"/>
        <v>0</v>
      </c>
      <c r="H32" s="16">
        <f t="shared" si="6"/>
        <v>0</v>
      </c>
      <c r="J32" s="11"/>
    </row>
    <row r="33" ht="14.25">
      <c r="J33" s="11"/>
    </row>
    <row r="34" spans="1:8" ht="14.25">
      <c r="A34" s="19">
        <v>1</v>
      </c>
      <c r="B34" s="19"/>
      <c r="C34" s="19"/>
      <c r="D34" s="19"/>
      <c r="E34" s="19"/>
      <c r="F34" s="19"/>
      <c r="G34" s="19"/>
      <c r="H34" s="19"/>
    </row>
  </sheetData>
  <sheetProtection/>
  <mergeCells count="2">
    <mergeCell ref="A6:F6"/>
    <mergeCell ref="A34:H34"/>
  </mergeCells>
  <printOptions horizontalCentered="1"/>
  <pageMargins left="0.2" right="0.43" top="0.27" bottom="0.42" header="0.17" footer="0.1574803149606299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Wypych</dc:creator>
  <cp:keywords/>
  <dc:description/>
  <cp:lastModifiedBy>izygmunt</cp:lastModifiedBy>
  <cp:lastPrinted>2011-12-12T12:46:28Z</cp:lastPrinted>
  <dcterms:created xsi:type="dcterms:W3CDTF">2010-11-10T16:56:40Z</dcterms:created>
  <dcterms:modified xsi:type="dcterms:W3CDTF">2011-12-12T12:46:35Z</dcterms:modified>
  <cp:category/>
  <cp:version/>
  <cp:contentType/>
  <cp:contentStatus/>
</cp:coreProperties>
</file>