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Titles" localSheetId="0">'Arkusz4'!$6:$9</definedName>
  </definedNames>
  <calcPr fullCalcOnLoad="1"/>
</workbook>
</file>

<file path=xl/sharedStrings.xml><?xml version="1.0" encoding="utf-8"?>
<sst xmlns="http://schemas.openxmlformats.org/spreadsheetml/2006/main" count="69" uniqueCount="50">
  <si>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</si>
  <si>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</si>
  <si>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</si>
  <si>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</si>
  <si>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</si>
  <si>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</si>
  <si>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</si>
  <si>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</si>
  <si>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</si>
  <si>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</si>
  <si>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Dom  Środowisk Twórczych</t>
  </si>
  <si>
    <t>2.</t>
  </si>
  <si>
    <t>Biuro Wystaw Artystycznych</t>
  </si>
  <si>
    <t>3.</t>
  </si>
  <si>
    <t>Kieleckie Centrum Kultury</t>
  </si>
  <si>
    <t>4.</t>
  </si>
  <si>
    <t>Miejska Biblioteka Publiczna</t>
  </si>
  <si>
    <t>5.</t>
  </si>
  <si>
    <t>B. ZADANIA POWIATU</t>
  </si>
  <si>
    <t>%           /7:6/</t>
  </si>
  <si>
    <t>%          /11:10/</t>
  </si>
  <si>
    <t>w zł</t>
  </si>
  <si>
    <t>MIASTO KIELCE</t>
  </si>
  <si>
    <t>Teatr Lalki i Aktora „Kubuś”</t>
  </si>
  <si>
    <t>Kielecki Teatr Tańca</t>
  </si>
  <si>
    <t>6.</t>
  </si>
  <si>
    <t>I. Zadania własne</t>
  </si>
  <si>
    <t>Dom Kultury "Zameczek"</t>
  </si>
  <si>
    <t>Muzeum Zabawek i Zabawy</t>
  </si>
  <si>
    <t>Muzeum Historii Kielc</t>
  </si>
  <si>
    <t>9.</t>
  </si>
  <si>
    <t>10.</t>
  </si>
  <si>
    <t>Miejski Ośrodek Sportu i Rekreacji</t>
  </si>
  <si>
    <t xml:space="preserve"> I. Zadania własne</t>
  </si>
  <si>
    <t>II. Zadania realizowane na podstawie porozumień między jednostkami samorządu terytorialnego</t>
  </si>
  <si>
    <t xml:space="preserve">DOTACJE Z BUDŻETU MIASTA DLA JEDNOSTEK SEKTORA FINANSÓW PUBLICZNYCH  </t>
  </si>
  <si>
    <t>na początek roku 2011</t>
  </si>
  <si>
    <t>Ośrodek Terapii Uzależnienia i Współuzależnienia</t>
  </si>
  <si>
    <t>Zakład Robót Drogowych</t>
  </si>
  <si>
    <t>Państwowa Szkoła Muzyczna I i II stopnia im.L.Różyckiego</t>
  </si>
  <si>
    <t>Powiat Kielecki</t>
  </si>
  <si>
    <t>1.</t>
  </si>
  <si>
    <t>7.</t>
  </si>
  <si>
    <t>8.</t>
  </si>
  <si>
    <t>11.</t>
  </si>
  <si>
    <t>Inne powiaty-na pokrycie kosztów utrzymania dzieci z terenu miasta Kielc, umieszczonych w placowkach opiekuńczo wychowawczych na terenie innych powiatów</t>
  </si>
  <si>
    <t>Inne powiaty-na pokrycie kosztów utrzymania dzieci z terenu miasta Kielc, umieszczonych w rodzinach zastepczych na terenie innych powiatów</t>
  </si>
  <si>
    <t>Tabela Nr 16</t>
  </si>
  <si>
    <t>po zmianach na 31.12.2011r.</t>
  </si>
  <si>
    <t>12.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</si>
</sst>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b/>
      <sz val="11"/>
      <color indexed="14"/>
      <name val="Arial"/>
      <family val="2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C0099"/>
      <name val="Arial"/>
      <family val="2"/>
    </font>
    <font>
      <sz val="12"/>
      <color rgb="FFCC0099"/>
      <name val="Arial"/>
      <family val="2"/>
    </font>
    <font>
      <b/>
      <sz val="11"/>
      <color rgb="FFCC0099"/>
      <name val="Arial"/>
      <family val="2"/>
    </font>
    <font>
      <sz val="12"/>
      <color rgb="FFCC0099"/>
      <name val="Times New Roman"/>
      <family val="1"/>
    </font>
    <font>
      <sz val="10"/>
      <color rgb="FFCC0099"/>
      <name val="Times New Roman"/>
      <family val="1"/>
    </font>
    <font>
      <sz val="11"/>
      <color rgb="FFCC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169" fontId="54" fillId="0" borderId="10" xfId="52" applyNumberFormat="1" applyFont="1" applyFill="1" applyBorder="1" applyAlignment="1">
      <alignment horizontal="right" wrapText="1"/>
    </xf>
    <xf numFmtId="3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 vertical="center"/>
    </xf>
    <xf numFmtId="168" fontId="55" fillId="0" borderId="0" xfId="52" applyNumberFormat="1" applyFont="1" applyFill="1" applyBorder="1" applyAlignment="1">
      <alignment horizontal="center" vertical="top" wrapText="1"/>
    </xf>
    <xf numFmtId="4" fontId="53" fillId="0" borderId="0" xfId="0" applyNumberFormat="1" applyFont="1" applyFill="1" applyAlignment="1">
      <alignment/>
    </xf>
    <xf numFmtId="168" fontId="56" fillId="0" borderId="0" xfId="52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right" wrapText="1"/>
    </xf>
    <xf numFmtId="169" fontId="52" fillId="0" borderId="0" xfId="52" applyNumberFormat="1" applyFont="1" applyFill="1" applyBorder="1" applyAlignment="1">
      <alignment horizontal="right" wrapText="1"/>
    </xf>
    <xf numFmtId="170" fontId="57" fillId="0" borderId="0" xfId="52" applyNumberFormat="1" applyFont="1" applyFill="1" applyBorder="1" applyAlignment="1">
      <alignment horizontal="right" wrapText="1"/>
    </xf>
    <xf numFmtId="169" fontId="52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69" fontId="0" fillId="0" borderId="10" xfId="52" applyNumberFormat="1" applyFont="1" applyFill="1" applyBorder="1" applyAlignment="1">
      <alignment horizontal="right" vertical="center" wrapText="1"/>
    </xf>
    <xf numFmtId="170" fontId="0" fillId="0" borderId="12" xfId="52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9" fontId="0" fillId="0" borderId="10" xfId="52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169" fontId="0" fillId="0" borderId="10" xfId="52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169" fontId="0" fillId="0" borderId="12" xfId="52" applyNumberFormat="1" applyFont="1" applyFill="1" applyBorder="1" applyAlignment="1">
      <alignment horizontal="right" vertical="center" wrapText="1"/>
    </xf>
    <xf numFmtId="168" fontId="8" fillId="0" borderId="0" xfId="52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70" fontId="0" fillId="0" borderId="12" xfId="52" applyNumberFormat="1" applyFont="1" applyFill="1" applyBorder="1" applyAlignment="1">
      <alignment horizontal="right" vertical="center" wrapText="1"/>
    </xf>
    <xf numFmtId="170" fontId="0" fillId="0" borderId="10" xfId="52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3" fillId="0" borderId="12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3" fontId="0" fillId="0" borderId="19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169" fontId="0" fillId="0" borderId="19" xfId="52" applyNumberFormat="1" applyFont="1" applyFill="1" applyBorder="1" applyAlignment="1">
      <alignment horizontal="right" wrapText="1"/>
    </xf>
    <xf numFmtId="170" fontId="0" fillId="0" borderId="20" xfId="52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69" fontId="11" fillId="0" borderId="10" xfId="52" applyNumberFormat="1" applyFont="1" applyFill="1" applyBorder="1" applyAlignment="1">
      <alignment horizontal="right" vertical="center" wrapText="1"/>
    </xf>
    <xf numFmtId="170" fontId="11" fillId="0" borderId="12" xfId="52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3" fontId="11" fillId="0" borderId="14" xfId="0" applyNumberFormat="1" applyFont="1" applyFill="1" applyBorder="1" applyAlignment="1">
      <alignment horizontal="right" wrapText="1"/>
    </xf>
    <xf numFmtId="4" fontId="11" fillId="0" borderId="14" xfId="0" applyNumberFormat="1" applyFont="1" applyFill="1" applyBorder="1" applyAlignment="1">
      <alignment horizontal="right" wrapText="1"/>
    </xf>
    <xf numFmtId="169" fontId="0" fillId="0" borderId="10" xfId="52" applyNumberFormat="1" applyFont="1" applyFill="1" applyBorder="1" applyAlignment="1">
      <alignment horizontal="right" wrapText="1"/>
    </xf>
    <xf numFmtId="169" fontId="11" fillId="0" borderId="12" xfId="52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justify" wrapText="1"/>
    </xf>
    <xf numFmtId="3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169" fontId="11" fillId="0" borderId="10" xfId="52" applyNumberFormat="1" applyFont="1" applyFill="1" applyBorder="1" applyAlignment="1">
      <alignment horizontal="right" wrapText="1"/>
    </xf>
    <xf numFmtId="170" fontId="11" fillId="0" borderId="12" xfId="52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69" fontId="11" fillId="0" borderId="10" xfId="52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3.8515625" style="2" customWidth="1"/>
    <col min="2" max="2" width="4.57421875" style="2" customWidth="1"/>
    <col min="3" max="3" width="7.7109375" style="2" customWidth="1"/>
    <col min="4" max="4" width="39.8515625" style="2" customWidth="1"/>
    <col min="5" max="5" width="12.28125" style="2" customWidth="1"/>
    <col min="6" max="6" width="13.00390625" style="2" customWidth="1"/>
    <col min="7" max="7" width="14.28125" style="1" bestFit="1" customWidth="1"/>
    <col min="8" max="8" width="6.28125" style="2" customWidth="1"/>
    <col min="9" max="9" width="11.140625" style="2" customWidth="1"/>
    <col min="10" max="10" width="12.57421875" style="2" customWidth="1"/>
    <col min="11" max="11" width="14.28125" style="1" bestFit="1" customWidth="1"/>
    <col min="12" max="12" width="6.8515625" style="2" customWidth="1"/>
    <col min="13" max="15" width="3.57421875" style="2" customWidth="1"/>
    <col min="16" max="16" width="12.7109375" style="2" bestFit="1" customWidth="1"/>
    <col min="17" max="17" width="15.140625" style="2" bestFit="1" customWidth="1"/>
    <col min="18" max="18" width="16.00390625" style="2" bestFit="1" customWidth="1"/>
    <col min="19" max="16384" width="9.140625" style="2" customWidth="1"/>
  </cols>
  <sheetData>
    <row r="1" spans="1:12" ht="35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 t="s">
        <v>47</v>
      </c>
      <c r="L1" s="39"/>
    </row>
    <row r="2" spans="1:12" ht="44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>
      <c r="A3" s="114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0.5" customHeight="1">
      <c r="A4" s="40"/>
      <c r="B4" s="41"/>
      <c r="C4" s="41"/>
      <c r="D4" s="41"/>
      <c r="E4" s="41"/>
      <c r="F4" s="41"/>
      <c r="G4" s="41"/>
      <c r="H4" s="41"/>
      <c r="I4" s="42"/>
      <c r="J4" s="41"/>
      <c r="K4" s="41"/>
      <c r="L4" s="41"/>
    </row>
    <row r="5" spans="1:12" ht="10.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 t="s">
        <v>21</v>
      </c>
    </row>
    <row r="6" spans="1:12" s="3" customFormat="1" ht="12.75">
      <c r="A6" s="116" t="s">
        <v>0</v>
      </c>
      <c r="B6" s="118" t="s">
        <v>1</v>
      </c>
      <c r="C6" s="118" t="s">
        <v>2</v>
      </c>
      <c r="D6" s="118" t="s">
        <v>3</v>
      </c>
      <c r="E6" s="118" t="s">
        <v>4</v>
      </c>
      <c r="F6" s="118"/>
      <c r="G6" s="118"/>
      <c r="H6" s="118"/>
      <c r="I6" s="118" t="s">
        <v>5</v>
      </c>
      <c r="J6" s="118"/>
      <c r="K6" s="118"/>
      <c r="L6" s="119"/>
    </row>
    <row r="7" spans="1:12" s="3" customFormat="1" ht="20.25" customHeight="1">
      <c r="A7" s="117"/>
      <c r="B7" s="112"/>
      <c r="C7" s="112"/>
      <c r="D7" s="112"/>
      <c r="E7" s="112" t="s">
        <v>6</v>
      </c>
      <c r="F7" s="112"/>
      <c r="G7" s="112" t="s">
        <v>7</v>
      </c>
      <c r="H7" s="112" t="s">
        <v>19</v>
      </c>
      <c r="I7" s="112" t="s">
        <v>6</v>
      </c>
      <c r="J7" s="112"/>
      <c r="K7" s="112" t="s">
        <v>7</v>
      </c>
      <c r="L7" s="113" t="s">
        <v>20</v>
      </c>
    </row>
    <row r="8" spans="1:12" s="3" customFormat="1" ht="48.75" customHeight="1">
      <c r="A8" s="117"/>
      <c r="B8" s="112"/>
      <c r="C8" s="112"/>
      <c r="D8" s="112"/>
      <c r="E8" s="34" t="s">
        <v>36</v>
      </c>
      <c r="F8" s="34" t="s">
        <v>48</v>
      </c>
      <c r="G8" s="112"/>
      <c r="H8" s="112"/>
      <c r="I8" s="34" t="s">
        <v>36</v>
      </c>
      <c r="J8" s="34" t="s">
        <v>48</v>
      </c>
      <c r="K8" s="112"/>
      <c r="L8" s="113"/>
    </row>
    <row r="9" spans="1:12" s="1" customFormat="1" ht="12.75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</row>
    <row r="10" spans="1:18" s="6" customFormat="1" ht="24.75" customHeight="1">
      <c r="A10" s="97"/>
      <c r="B10" s="69"/>
      <c r="C10" s="69"/>
      <c r="D10" s="98" t="s">
        <v>8</v>
      </c>
      <c r="E10" s="86">
        <f>E12+E27</f>
        <v>20348196</v>
      </c>
      <c r="F10" s="86">
        <f>F12+F27</f>
        <v>20798092</v>
      </c>
      <c r="G10" s="87">
        <f>G12+G27</f>
        <v>20634767</v>
      </c>
      <c r="H10" s="88">
        <f>G10/F10*100</f>
        <v>99.21471161873887</v>
      </c>
      <c r="I10" s="86">
        <f>I12+I27</f>
        <v>21238500</v>
      </c>
      <c r="J10" s="86">
        <f>J12+J27</f>
        <v>19008629</v>
      </c>
      <c r="K10" s="87">
        <f>K12+K27</f>
        <v>14057738.25</v>
      </c>
      <c r="L10" s="89">
        <f>K10/J10*100</f>
        <v>73.9545090285049</v>
      </c>
      <c r="M10" s="4"/>
      <c r="N10" s="5"/>
      <c r="P10" s="4"/>
      <c r="Q10" s="4"/>
      <c r="R10" s="5"/>
    </row>
    <row r="11" spans="1:15" s="9" customFormat="1" ht="9.75" customHeight="1">
      <c r="A11" s="99"/>
      <c r="B11" s="100"/>
      <c r="C11" s="100"/>
      <c r="D11" s="101"/>
      <c r="E11" s="102"/>
      <c r="F11" s="102"/>
      <c r="G11" s="103"/>
      <c r="H11" s="104"/>
      <c r="I11" s="102"/>
      <c r="J11" s="102"/>
      <c r="K11" s="103"/>
      <c r="L11" s="105"/>
      <c r="M11" s="8"/>
      <c r="O11" s="8"/>
    </row>
    <row r="12" spans="1:15" s="6" customFormat="1" ht="24" customHeight="1">
      <c r="A12" s="97"/>
      <c r="B12" s="69"/>
      <c r="C12" s="106"/>
      <c r="D12" s="98" t="s">
        <v>9</v>
      </c>
      <c r="E12" s="86">
        <f>E14</f>
        <v>13695136</v>
      </c>
      <c r="F12" s="86">
        <f>F14</f>
        <v>14263032</v>
      </c>
      <c r="G12" s="87">
        <f>G14</f>
        <v>14099707</v>
      </c>
      <c r="H12" s="88">
        <f>G12/F12*100</f>
        <v>98.85490686692702</v>
      </c>
      <c r="I12" s="86">
        <f>I14</f>
        <v>20089187</v>
      </c>
      <c r="J12" s="86">
        <f>J14</f>
        <v>18097035</v>
      </c>
      <c r="K12" s="87">
        <f>K14</f>
        <v>13156122.66</v>
      </c>
      <c r="L12" s="89">
        <f>K12/J12*100</f>
        <v>72.69766931433796</v>
      </c>
      <c r="N12" s="4"/>
      <c r="O12" s="4"/>
    </row>
    <row r="13" spans="1:12" s="10" customFormat="1" ht="15.75">
      <c r="A13" s="99"/>
      <c r="B13" s="100"/>
      <c r="C13" s="100"/>
      <c r="D13" s="107"/>
      <c r="E13" s="102"/>
      <c r="F13" s="102"/>
      <c r="G13" s="103"/>
      <c r="H13" s="104"/>
      <c r="I13" s="102"/>
      <c r="J13" s="102"/>
      <c r="K13" s="103"/>
      <c r="L13" s="105"/>
    </row>
    <row r="14" spans="1:14" s="10" customFormat="1" ht="18" customHeight="1">
      <c r="A14" s="108"/>
      <c r="B14" s="109"/>
      <c r="C14" s="109"/>
      <c r="D14" s="110" t="s">
        <v>26</v>
      </c>
      <c r="E14" s="102">
        <f>SUM(E15:E26)</f>
        <v>13695136</v>
      </c>
      <c r="F14" s="102">
        <f>SUM(F15:F26)</f>
        <v>14263032</v>
      </c>
      <c r="G14" s="103">
        <f>SUM(G15:G26)</f>
        <v>14099707</v>
      </c>
      <c r="H14" s="104">
        <f>G14/F14*100</f>
        <v>98.85490686692702</v>
      </c>
      <c r="I14" s="102">
        <f>SUM(I15:I26)</f>
        <v>20089187</v>
      </c>
      <c r="J14" s="102">
        <f>SUM(J15:J26)</f>
        <v>18097035</v>
      </c>
      <c r="K14" s="103">
        <f>SUM(K15:K26)</f>
        <v>13156122.66</v>
      </c>
      <c r="L14" s="105">
        <f>K14/J14*100</f>
        <v>72.69766931433796</v>
      </c>
      <c r="N14" s="11"/>
    </row>
    <row r="15" spans="1:14" s="3" customFormat="1" ht="18" customHeight="1">
      <c r="A15" s="27" t="s">
        <v>41</v>
      </c>
      <c r="B15" s="28">
        <v>600</v>
      </c>
      <c r="C15" s="28">
        <v>60016</v>
      </c>
      <c r="D15" s="29" t="s">
        <v>38</v>
      </c>
      <c r="E15" s="30"/>
      <c r="F15" s="30"/>
      <c r="G15" s="31"/>
      <c r="H15" s="111"/>
      <c r="I15" s="30">
        <v>0</v>
      </c>
      <c r="J15" s="30">
        <v>605382</v>
      </c>
      <c r="K15" s="31">
        <v>605382</v>
      </c>
      <c r="L15" s="33">
        <f>K15/J15*100</f>
        <v>100</v>
      </c>
      <c r="N15" s="12"/>
    </row>
    <row r="16" spans="1:14" s="3" customFormat="1" ht="27.75" customHeight="1">
      <c r="A16" s="27" t="s">
        <v>11</v>
      </c>
      <c r="B16" s="28">
        <v>801</v>
      </c>
      <c r="C16" s="28">
        <v>80132</v>
      </c>
      <c r="D16" s="29" t="s">
        <v>39</v>
      </c>
      <c r="E16" s="30"/>
      <c r="F16" s="30"/>
      <c r="G16" s="31"/>
      <c r="H16" s="7"/>
      <c r="I16" s="30">
        <v>0</v>
      </c>
      <c r="J16" s="30">
        <v>300000</v>
      </c>
      <c r="K16" s="31">
        <v>300000</v>
      </c>
      <c r="L16" s="33">
        <f>K16/J16*100</f>
        <v>100</v>
      </c>
      <c r="N16" s="12"/>
    </row>
    <row r="17" spans="1:14" s="3" customFormat="1" ht="30.75" customHeight="1">
      <c r="A17" s="27" t="s">
        <v>13</v>
      </c>
      <c r="B17" s="28">
        <v>851</v>
      </c>
      <c r="C17" s="28">
        <v>85154</v>
      </c>
      <c r="D17" s="29" t="s">
        <v>37</v>
      </c>
      <c r="E17" s="30">
        <v>0</v>
      </c>
      <c r="F17" s="30">
        <v>30000</v>
      </c>
      <c r="G17" s="30">
        <v>0</v>
      </c>
      <c r="H17" s="43">
        <f>G17/F17*100</f>
        <v>0</v>
      </c>
      <c r="I17" s="30">
        <v>0</v>
      </c>
      <c r="J17" s="30">
        <v>0</v>
      </c>
      <c r="K17" s="31">
        <v>0</v>
      </c>
      <c r="L17" s="33">
        <v>0</v>
      </c>
      <c r="N17" s="12"/>
    </row>
    <row r="18" spans="1:14" s="3" customFormat="1" ht="23.25" customHeight="1">
      <c r="A18" s="27" t="s">
        <v>15</v>
      </c>
      <c r="B18" s="28">
        <v>921</v>
      </c>
      <c r="C18" s="28">
        <v>92106</v>
      </c>
      <c r="D18" s="29" t="s">
        <v>23</v>
      </c>
      <c r="E18" s="30">
        <v>0</v>
      </c>
      <c r="F18" s="30">
        <v>61400</v>
      </c>
      <c r="G18" s="30">
        <v>61400</v>
      </c>
      <c r="H18" s="32">
        <f>G18/F18*100</f>
        <v>100</v>
      </c>
      <c r="I18" s="30"/>
      <c r="J18" s="30"/>
      <c r="K18" s="31"/>
      <c r="L18" s="33"/>
      <c r="N18" s="12"/>
    </row>
    <row r="19" spans="1:14" s="3" customFormat="1" ht="25.5" customHeight="1">
      <c r="A19" s="27" t="s">
        <v>17</v>
      </c>
      <c r="B19" s="28">
        <v>921</v>
      </c>
      <c r="C19" s="28">
        <v>92109</v>
      </c>
      <c r="D19" s="29" t="s">
        <v>27</v>
      </c>
      <c r="E19" s="30">
        <v>2061000</v>
      </c>
      <c r="F19" s="30">
        <v>2091000</v>
      </c>
      <c r="G19" s="31">
        <v>2091000</v>
      </c>
      <c r="H19" s="32">
        <f aca="true" t="shared" si="0" ref="H19:H25">G19/F19*100</f>
        <v>100</v>
      </c>
      <c r="I19" s="30">
        <v>119000</v>
      </c>
      <c r="J19" s="30">
        <v>119000</v>
      </c>
      <c r="K19" s="31">
        <v>118949.1</v>
      </c>
      <c r="L19" s="33">
        <f>K19/J19*100</f>
        <v>99.95722689075632</v>
      </c>
      <c r="N19" s="12"/>
    </row>
    <row r="20" spans="1:17" s="6" customFormat="1" ht="17.25" customHeight="1">
      <c r="A20" s="27" t="s">
        <v>25</v>
      </c>
      <c r="B20" s="28">
        <v>921</v>
      </c>
      <c r="C20" s="28">
        <v>92109</v>
      </c>
      <c r="D20" s="29" t="s">
        <v>10</v>
      </c>
      <c r="E20" s="30">
        <v>0</v>
      </c>
      <c r="F20" s="30">
        <v>261500</v>
      </c>
      <c r="G20" s="31">
        <v>261500</v>
      </c>
      <c r="H20" s="32">
        <f t="shared" si="0"/>
        <v>100</v>
      </c>
      <c r="I20" s="30">
        <v>12270049</v>
      </c>
      <c r="J20" s="30">
        <v>12705219</v>
      </c>
      <c r="K20" s="31">
        <v>8280009.13</v>
      </c>
      <c r="L20" s="33">
        <f>K20/J20*100</f>
        <v>65.17014094759011</v>
      </c>
      <c r="Q20" s="4"/>
    </row>
    <row r="21" spans="1:12" s="6" customFormat="1" ht="21.75" customHeight="1">
      <c r="A21" s="27" t="s">
        <v>42</v>
      </c>
      <c r="B21" s="28">
        <v>921</v>
      </c>
      <c r="C21" s="28">
        <v>92113</v>
      </c>
      <c r="D21" s="29" t="s">
        <v>14</v>
      </c>
      <c r="E21" s="30">
        <v>4146400</v>
      </c>
      <c r="F21" s="30">
        <v>4200900</v>
      </c>
      <c r="G21" s="31">
        <v>4200900</v>
      </c>
      <c r="H21" s="32">
        <f t="shared" si="0"/>
        <v>100</v>
      </c>
      <c r="I21" s="30">
        <v>6089225</v>
      </c>
      <c r="J21" s="30">
        <v>1694612</v>
      </c>
      <c r="K21" s="31">
        <v>1451865.43</v>
      </c>
      <c r="L21" s="33">
        <f>K21/J21*100</f>
        <v>85.67538941067335</v>
      </c>
    </row>
    <row r="22" spans="1:14" s="6" customFormat="1" ht="19.5" customHeight="1">
      <c r="A22" s="27" t="s">
        <v>43</v>
      </c>
      <c r="B22" s="28">
        <v>921</v>
      </c>
      <c r="C22" s="28">
        <v>92114</v>
      </c>
      <c r="D22" s="29" t="s">
        <v>24</v>
      </c>
      <c r="E22" s="30">
        <v>1800000</v>
      </c>
      <c r="F22" s="30">
        <v>1827000</v>
      </c>
      <c r="G22" s="31">
        <v>1827000</v>
      </c>
      <c r="H22" s="32">
        <f t="shared" si="0"/>
        <v>100</v>
      </c>
      <c r="I22" s="30">
        <v>156313</v>
      </c>
      <c r="J22" s="30">
        <v>156313</v>
      </c>
      <c r="K22" s="31">
        <v>156152.53</v>
      </c>
      <c r="L22" s="33">
        <f>K22/J22*100</f>
        <v>99.8973405922732</v>
      </c>
      <c r="N22" s="5"/>
    </row>
    <row r="23" spans="1:15" s="6" customFormat="1" ht="19.5" customHeight="1">
      <c r="A23" s="27" t="s">
        <v>30</v>
      </c>
      <c r="B23" s="28">
        <v>921</v>
      </c>
      <c r="C23" s="28">
        <v>92116</v>
      </c>
      <c r="D23" s="29" t="s">
        <v>16</v>
      </c>
      <c r="E23" s="30">
        <v>4246399</v>
      </c>
      <c r="F23" s="30">
        <v>4291895</v>
      </c>
      <c r="G23" s="31">
        <v>4291895</v>
      </c>
      <c r="H23" s="32">
        <f t="shared" si="0"/>
        <v>100</v>
      </c>
      <c r="I23" s="30">
        <v>314600</v>
      </c>
      <c r="J23" s="30">
        <v>311509</v>
      </c>
      <c r="K23" s="31">
        <v>178908.72</v>
      </c>
      <c r="L23" s="33">
        <f>K23/J23*100</f>
        <v>57.43292168123554</v>
      </c>
      <c r="N23" s="5"/>
      <c r="O23" s="5"/>
    </row>
    <row r="24" spans="1:17" s="6" customFormat="1" ht="21.75" customHeight="1">
      <c r="A24" s="27" t="s">
        <v>31</v>
      </c>
      <c r="B24" s="28">
        <v>921</v>
      </c>
      <c r="C24" s="28">
        <v>92118</v>
      </c>
      <c r="D24" s="29" t="s">
        <v>29</v>
      </c>
      <c r="E24" s="30">
        <v>1441337</v>
      </c>
      <c r="F24" s="30">
        <v>1464337</v>
      </c>
      <c r="G24" s="31">
        <v>1331012</v>
      </c>
      <c r="H24" s="32">
        <f t="shared" si="0"/>
        <v>90.89519693895599</v>
      </c>
      <c r="I24" s="30">
        <v>0</v>
      </c>
      <c r="J24" s="30">
        <v>0</v>
      </c>
      <c r="K24" s="31">
        <v>0</v>
      </c>
      <c r="L24" s="33">
        <v>0</v>
      </c>
      <c r="N24" s="5"/>
      <c r="O24" s="5"/>
      <c r="Q24" s="4"/>
    </row>
    <row r="25" spans="1:15" s="6" customFormat="1" ht="18.75" customHeight="1">
      <c r="A25" s="27" t="s">
        <v>44</v>
      </c>
      <c r="B25" s="28">
        <v>921</v>
      </c>
      <c r="C25" s="44">
        <v>92118</v>
      </c>
      <c r="D25" s="29" t="s">
        <v>28</v>
      </c>
      <c r="E25" s="30">
        <v>0</v>
      </c>
      <c r="F25" s="30">
        <v>35000</v>
      </c>
      <c r="G25" s="31">
        <v>35000</v>
      </c>
      <c r="H25" s="32">
        <f t="shared" si="0"/>
        <v>100</v>
      </c>
      <c r="I25" s="30">
        <v>0</v>
      </c>
      <c r="J25" s="30">
        <v>0</v>
      </c>
      <c r="K25" s="31">
        <v>0</v>
      </c>
      <c r="L25" s="33">
        <v>0</v>
      </c>
      <c r="N25" s="5"/>
      <c r="O25" s="5"/>
    </row>
    <row r="26" spans="1:17" s="45" customFormat="1" ht="19.5" customHeight="1">
      <c r="A26" s="27" t="s">
        <v>49</v>
      </c>
      <c r="B26" s="28">
        <v>926</v>
      </c>
      <c r="C26" s="44">
        <v>92604</v>
      </c>
      <c r="D26" s="29" t="s">
        <v>32</v>
      </c>
      <c r="E26" s="30">
        <v>0</v>
      </c>
      <c r="F26" s="30">
        <v>0</v>
      </c>
      <c r="G26" s="30">
        <v>0</v>
      </c>
      <c r="H26" s="32">
        <v>0</v>
      </c>
      <c r="I26" s="30">
        <v>1140000</v>
      </c>
      <c r="J26" s="30">
        <v>2205000</v>
      </c>
      <c r="K26" s="31">
        <v>2064855.75</v>
      </c>
      <c r="L26" s="33">
        <f aca="true" t="shared" si="1" ref="L26:L37">K26/J26*100</f>
        <v>93.64425170068027</v>
      </c>
      <c r="N26" s="46"/>
      <c r="Q26" s="46"/>
    </row>
    <row r="27" spans="1:17" s="6" customFormat="1" ht="26.25" customHeight="1">
      <c r="A27" s="83"/>
      <c r="B27" s="84"/>
      <c r="C27" s="84"/>
      <c r="D27" s="85" t="s">
        <v>18</v>
      </c>
      <c r="E27" s="86">
        <f>SUM(E28,E38)</f>
        <v>6653060</v>
      </c>
      <c r="F27" s="86">
        <f>SUM(F28,F38)</f>
        <v>6535060</v>
      </c>
      <c r="G27" s="87">
        <f>SUM(G28,G38)</f>
        <v>6535060</v>
      </c>
      <c r="H27" s="88">
        <f aca="true" t="shared" si="2" ref="H27:H37">G27/F27*100</f>
        <v>100</v>
      </c>
      <c r="I27" s="86">
        <f>SUM(I28,I38)</f>
        <v>1149313</v>
      </c>
      <c r="J27" s="86">
        <f>SUM(J28,J38)</f>
        <v>911594</v>
      </c>
      <c r="K27" s="87">
        <f>SUM(K28,K38)</f>
        <v>901615.59</v>
      </c>
      <c r="L27" s="89">
        <f t="shared" si="1"/>
        <v>98.90538880247128</v>
      </c>
      <c r="N27" s="5"/>
      <c r="Q27" s="4"/>
    </row>
    <row r="28" spans="1:14" s="10" customFormat="1" ht="21" customHeight="1">
      <c r="A28" s="90"/>
      <c r="B28" s="91"/>
      <c r="C28" s="91"/>
      <c r="D28" s="92" t="s">
        <v>33</v>
      </c>
      <c r="E28" s="93">
        <f>SUM(E29:E37)</f>
        <v>6653060</v>
      </c>
      <c r="F28" s="93">
        <f>SUM(F29:F37)</f>
        <v>6498060</v>
      </c>
      <c r="G28" s="94">
        <f>SUM(G29:G37)</f>
        <v>6498060</v>
      </c>
      <c r="H28" s="95">
        <f t="shared" si="2"/>
        <v>100</v>
      </c>
      <c r="I28" s="93">
        <f>SUM(I29:I37)</f>
        <v>1149313</v>
      </c>
      <c r="J28" s="93">
        <f>SUM(J29:J37)</f>
        <v>911594</v>
      </c>
      <c r="K28" s="94">
        <f>SUM(K29:K37)</f>
        <v>901615.59</v>
      </c>
      <c r="L28" s="96">
        <f t="shared" si="1"/>
        <v>98.90538880247128</v>
      </c>
      <c r="M28" s="13"/>
      <c r="N28" s="14"/>
    </row>
    <row r="29" spans="1:14" s="3" customFormat="1" ht="66.75" customHeight="1">
      <c r="A29" s="47" t="s">
        <v>41</v>
      </c>
      <c r="B29" s="48">
        <v>852</v>
      </c>
      <c r="C29" s="48">
        <v>85201</v>
      </c>
      <c r="D29" s="49" t="s">
        <v>45</v>
      </c>
      <c r="E29" s="50"/>
      <c r="F29" s="51"/>
      <c r="G29" s="52"/>
      <c r="H29" s="53"/>
      <c r="I29" s="50">
        <v>279110</v>
      </c>
      <c r="J29" s="50">
        <v>128619</v>
      </c>
      <c r="K29" s="54">
        <v>127067.09</v>
      </c>
      <c r="L29" s="55">
        <f t="shared" si="1"/>
        <v>98.79340532891719</v>
      </c>
      <c r="M29" s="15"/>
      <c r="N29" s="16"/>
    </row>
    <row r="30" spans="1:14" s="3" customFormat="1" ht="60" customHeight="1">
      <c r="A30" s="47" t="s">
        <v>11</v>
      </c>
      <c r="B30" s="48">
        <v>852</v>
      </c>
      <c r="C30" s="48">
        <v>85204</v>
      </c>
      <c r="D30" s="49" t="s">
        <v>46</v>
      </c>
      <c r="E30" s="50"/>
      <c r="F30" s="51"/>
      <c r="G30" s="52"/>
      <c r="H30" s="53"/>
      <c r="I30" s="50">
        <v>401209</v>
      </c>
      <c r="J30" s="50">
        <v>336463</v>
      </c>
      <c r="K30" s="54">
        <v>336462.86</v>
      </c>
      <c r="L30" s="55">
        <f t="shared" si="1"/>
        <v>99.99995839067</v>
      </c>
      <c r="M30" s="15"/>
      <c r="N30" s="16"/>
    </row>
    <row r="31" spans="1:14" s="58" customFormat="1" ht="20.25" customHeight="1">
      <c r="A31" s="47" t="s">
        <v>13</v>
      </c>
      <c r="B31" s="48">
        <v>853</v>
      </c>
      <c r="C31" s="48">
        <v>85311</v>
      </c>
      <c r="D31" s="49" t="s">
        <v>40</v>
      </c>
      <c r="E31" s="50"/>
      <c r="F31" s="51"/>
      <c r="G31" s="52"/>
      <c r="H31" s="53"/>
      <c r="I31" s="50">
        <v>81644</v>
      </c>
      <c r="J31" s="50">
        <v>83288</v>
      </c>
      <c r="K31" s="54">
        <v>83288</v>
      </c>
      <c r="L31" s="55">
        <f t="shared" si="1"/>
        <v>100</v>
      </c>
      <c r="M31" s="56"/>
      <c r="N31" s="57"/>
    </row>
    <row r="32" spans="1:17" s="6" customFormat="1" ht="16.5" customHeight="1">
      <c r="A32" s="47" t="s">
        <v>15</v>
      </c>
      <c r="B32" s="60">
        <v>921</v>
      </c>
      <c r="C32" s="60">
        <v>92106</v>
      </c>
      <c r="D32" s="61" t="s">
        <v>23</v>
      </c>
      <c r="E32" s="62">
        <v>2239600</v>
      </c>
      <c r="F32" s="63">
        <v>2239600</v>
      </c>
      <c r="G32" s="64">
        <v>2239600</v>
      </c>
      <c r="H32" s="53">
        <f t="shared" si="2"/>
        <v>100</v>
      </c>
      <c r="I32" s="62">
        <v>49000</v>
      </c>
      <c r="J32" s="62">
        <v>49000</v>
      </c>
      <c r="K32" s="66">
        <v>40646</v>
      </c>
      <c r="L32" s="67">
        <f t="shared" si="1"/>
        <v>82.95102040816327</v>
      </c>
      <c r="N32" s="4"/>
      <c r="Q32" s="4"/>
    </row>
    <row r="33" spans="1:17" s="6" customFormat="1" ht="18" customHeight="1">
      <c r="A33" s="47" t="s">
        <v>17</v>
      </c>
      <c r="B33" s="60">
        <v>921</v>
      </c>
      <c r="C33" s="60">
        <v>92109</v>
      </c>
      <c r="D33" s="65" t="s">
        <v>10</v>
      </c>
      <c r="E33" s="62">
        <v>2053983</v>
      </c>
      <c r="F33" s="62">
        <v>1786983</v>
      </c>
      <c r="G33" s="66">
        <v>1786983</v>
      </c>
      <c r="H33" s="68">
        <f t="shared" si="2"/>
        <v>100</v>
      </c>
      <c r="I33" s="62">
        <v>48600</v>
      </c>
      <c r="J33" s="62">
        <v>48600</v>
      </c>
      <c r="K33" s="66">
        <v>48528.05</v>
      </c>
      <c r="L33" s="67">
        <f t="shared" si="1"/>
        <v>99.8519547325103</v>
      </c>
      <c r="M33" s="17"/>
      <c r="N33" s="5"/>
      <c r="Q33" s="4"/>
    </row>
    <row r="34" spans="1:15" s="6" customFormat="1" ht="21" customHeight="1">
      <c r="A34" s="47" t="s">
        <v>25</v>
      </c>
      <c r="B34" s="60">
        <v>921</v>
      </c>
      <c r="C34" s="60">
        <v>92110</v>
      </c>
      <c r="D34" s="65" t="s">
        <v>12</v>
      </c>
      <c r="E34" s="62">
        <v>977800</v>
      </c>
      <c r="F34" s="62">
        <v>977800</v>
      </c>
      <c r="G34" s="66">
        <v>977800</v>
      </c>
      <c r="H34" s="53">
        <f t="shared" si="2"/>
        <v>100</v>
      </c>
      <c r="I34" s="62">
        <v>196400</v>
      </c>
      <c r="J34" s="62">
        <v>172274</v>
      </c>
      <c r="K34" s="66">
        <v>172274</v>
      </c>
      <c r="L34" s="67">
        <f t="shared" si="1"/>
        <v>100</v>
      </c>
      <c r="M34" s="17"/>
      <c r="N34" s="4"/>
      <c r="O34" s="4"/>
    </row>
    <row r="35" spans="1:15" s="6" customFormat="1" ht="21" customHeight="1">
      <c r="A35" s="47" t="s">
        <v>42</v>
      </c>
      <c r="B35" s="60">
        <v>921</v>
      </c>
      <c r="C35" s="60">
        <v>92113</v>
      </c>
      <c r="D35" s="65" t="s">
        <v>14</v>
      </c>
      <c r="E35" s="62"/>
      <c r="F35" s="62">
        <v>100000</v>
      </c>
      <c r="G35" s="66">
        <v>100000</v>
      </c>
      <c r="H35" s="53"/>
      <c r="I35" s="62"/>
      <c r="J35" s="62"/>
      <c r="K35" s="66"/>
      <c r="L35" s="67"/>
      <c r="M35" s="17"/>
      <c r="N35" s="4"/>
      <c r="O35" s="4"/>
    </row>
    <row r="36" spans="1:15" s="6" customFormat="1" ht="21" customHeight="1">
      <c r="A36" s="47" t="s">
        <v>43</v>
      </c>
      <c r="B36" s="60">
        <v>921</v>
      </c>
      <c r="C36" s="60">
        <v>92116</v>
      </c>
      <c r="D36" s="65" t="s">
        <v>16</v>
      </c>
      <c r="E36" s="62"/>
      <c r="F36" s="62">
        <v>12000</v>
      </c>
      <c r="G36" s="66">
        <v>12000</v>
      </c>
      <c r="H36" s="53"/>
      <c r="I36" s="62"/>
      <c r="J36" s="62"/>
      <c r="K36" s="66"/>
      <c r="L36" s="67"/>
      <c r="M36" s="17"/>
      <c r="N36" s="4"/>
      <c r="O36" s="4"/>
    </row>
    <row r="37" spans="1:14" s="6" customFormat="1" ht="18.75" customHeight="1">
      <c r="A37" s="47" t="s">
        <v>30</v>
      </c>
      <c r="B37" s="60">
        <v>921</v>
      </c>
      <c r="C37" s="60">
        <v>92118</v>
      </c>
      <c r="D37" s="61" t="s">
        <v>28</v>
      </c>
      <c r="E37" s="62">
        <v>1381677</v>
      </c>
      <c r="F37" s="62">
        <v>1381677</v>
      </c>
      <c r="G37" s="66">
        <v>1381677</v>
      </c>
      <c r="H37" s="68">
        <f t="shared" si="2"/>
        <v>100</v>
      </c>
      <c r="I37" s="62">
        <v>93350</v>
      </c>
      <c r="J37" s="62">
        <v>93350</v>
      </c>
      <c r="K37" s="66">
        <v>93349.59</v>
      </c>
      <c r="L37" s="67">
        <f t="shared" si="1"/>
        <v>99.99956079271558</v>
      </c>
      <c r="M37" s="17"/>
      <c r="N37" s="4"/>
    </row>
    <row r="38" spans="1:15" s="6" customFormat="1" ht="40.5" customHeight="1">
      <c r="A38" s="59"/>
      <c r="B38" s="60"/>
      <c r="C38" s="69"/>
      <c r="D38" s="70" t="s">
        <v>34</v>
      </c>
      <c r="E38" s="71">
        <v>0</v>
      </c>
      <c r="F38" s="71">
        <f>SUM(F39)</f>
        <v>37000</v>
      </c>
      <c r="G38" s="72">
        <f aca="true" t="shared" si="3" ref="G38:L38">SUM(G39)</f>
        <v>37000</v>
      </c>
      <c r="H38" s="73">
        <f t="shared" si="3"/>
        <v>100</v>
      </c>
      <c r="I38" s="71">
        <f t="shared" si="3"/>
        <v>0</v>
      </c>
      <c r="J38" s="71">
        <f t="shared" si="3"/>
        <v>0</v>
      </c>
      <c r="K38" s="72">
        <f t="shared" si="3"/>
        <v>0</v>
      </c>
      <c r="L38" s="74">
        <f t="shared" si="3"/>
        <v>0</v>
      </c>
      <c r="M38" s="17"/>
      <c r="O38" s="4"/>
    </row>
    <row r="39" spans="1:14" s="6" customFormat="1" ht="15.75" customHeight="1">
      <c r="A39" s="59">
        <v>1</v>
      </c>
      <c r="B39" s="60">
        <v>921</v>
      </c>
      <c r="C39" s="60">
        <v>92110</v>
      </c>
      <c r="D39" s="61" t="s">
        <v>12</v>
      </c>
      <c r="E39" s="62">
        <v>0</v>
      </c>
      <c r="F39" s="62">
        <v>37000</v>
      </c>
      <c r="G39" s="66">
        <v>37000</v>
      </c>
      <c r="H39" s="53">
        <f>G39/F39*100</f>
        <v>100</v>
      </c>
      <c r="I39" s="62">
        <v>0</v>
      </c>
      <c r="J39" s="62">
        <v>0</v>
      </c>
      <c r="K39" s="66">
        <v>0</v>
      </c>
      <c r="L39" s="67">
        <v>0</v>
      </c>
      <c r="M39" s="17"/>
      <c r="N39" s="5"/>
    </row>
    <row r="40" spans="1:14" s="10" customFormat="1" ht="22.5" customHeight="1" thickBot="1">
      <c r="A40" s="75"/>
      <c r="B40" s="76"/>
      <c r="C40" s="77"/>
      <c r="D40" s="78"/>
      <c r="E40" s="79"/>
      <c r="F40" s="79"/>
      <c r="G40" s="80"/>
      <c r="H40" s="81"/>
      <c r="I40" s="79"/>
      <c r="J40" s="79"/>
      <c r="K40" s="80"/>
      <c r="L40" s="82"/>
      <c r="M40" s="18"/>
      <c r="N40" s="14"/>
    </row>
    <row r="41" spans="1:14" s="10" customFormat="1" ht="15.75" customHeight="1">
      <c r="A41" s="19"/>
      <c r="B41" s="19"/>
      <c r="C41" s="19"/>
      <c r="D41" s="20"/>
      <c r="E41" s="21"/>
      <c r="F41" s="21"/>
      <c r="G41" s="22"/>
      <c r="H41" s="23"/>
      <c r="I41" s="21"/>
      <c r="J41" s="21"/>
      <c r="K41" s="22"/>
      <c r="L41" s="24"/>
      <c r="M41" s="18"/>
      <c r="N41" s="14"/>
    </row>
    <row r="42" spans="1:13" s="10" customFormat="1" ht="15">
      <c r="A42" s="1"/>
      <c r="B42" s="1"/>
      <c r="C42" s="1"/>
      <c r="D42" s="1"/>
      <c r="E42" s="1"/>
      <c r="F42" s="1"/>
      <c r="G42" s="25"/>
      <c r="H42" s="1"/>
      <c r="I42" s="1"/>
      <c r="J42" s="1"/>
      <c r="K42" s="1"/>
      <c r="L42" s="1"/>
      <c r="M42" s="18"/>
    </row>
    <row r="43" spans="1:13" ht="12.75">
      <c r="A43" s="1"/>
      <c r="B43" s="1"/>
      <c r="C43" s="1"/>
      <c r="D43" s="1"/>
      <c r="E43" s="1"/>
      <c r="F43" s="1"/>
      <c r="H43" s="1"/>
      <c r="I43" s="1"/>
      <c r="J43" s="1"/>
      <c r="L43" s="1"/>
      <c r="M43" s="26"/>
    </row>
    <row r="44" spans="1:13" ht="12.75">
      <c r="A44" s="1"/>
      <c r="B44" s="1"/>
      <c r="C44" s="1"/>
      <c r="D44" s="1"/>
      <c r="E44" s="1"/>
      <c r="F44" s="1"/>
      <c r="H44" s="1"/>
      <c r="I44" s="1"/>
      <c r="J44" s="1"/>
      <c r="L44" s="1"/>
      <c r="M44" s="26"/>
    </row>
  </sheetData>
  <sheetProtection/>
  <mergeCells count="13">
    <mergeCell ref="E7:F7"/>
    <mergeCell ref="G7:G8"/>
    <mergeCell ref="H7:H8"/>
    <mergeCell ref="I7:J7"/>
    <mergeCell ref="K7:K8"/>
    <mergeCell ref="L7:L8"/>
    <mergeCell ref="A3:L3"/>
    <mergeCell ref="A6:A8"/>
    <mergeCell ref="B6:B8"/>
    <mergeCell ref="C6:C8"/>
    <mergeCell ref="D6:D8"/>
    <mergeCell ref="E6:H6"/>
    <mergeCell ref="I6:L6"/>
  </mergeCells>
  <printOptions/>
  <pageMargins left="0.1968503937007874" right="0.1968503937007874" top="0.3937007874015748" bottom="0.35433070866141736" header="0.5118110236220472" footer="0.15748031496062992"/>
  <pageSetup firstPageNumber="297" useFirstPageNumber="1" horizontalDpi="600" verticalDpi="600" orientation="landscape" paperSize="9" r:id="rId1"/>
  <headerFooter alignWithMargins="0">
    <oddFooter>&amp;C&amp;P</oddFooter>
  </headerFooter>
  <ignoredErrors>
    <ignoredError sqref="H27 H12 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2012-03-29T12:41:40Z</cp:lastPrinted>
  <dcterms:created xsi:type="dcterms:W3CDTF">2004-02-17T10:57:28Z</dcterms:created>
  <dcterms:modified xsi:type="dcterms:W3CDTF">2012-03-29T12:42:00Z</dcterms:modified>
  <cp:category/>
  <cp:version/>
  <cp:contentType/>
  <cp:contentStatus/>
</cp:coreProperties>
</file>