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tabRatio="301" activeTab="0"/>
  </bookViews>
  <sheets>
    <sheet name="Załącznik 9" sheetId="1" r:id="rId1"/>
  </sheets>
  <definedNames>
    <definedName name="_xlnm.Print_Area" localSheetId="0">'Załącznik 9'!$A$1:$J$108</definedName>
    <definedName name="_xlnm.Print_Titles" localSheetId="0">'Załącznik 9'!$7:$8</definedName>
  </definedNames>
  <calcPr fullCalcOnLoad="1"/>
</workbook>
</file>

<file path=xl/sharedStrings.xml><?xml version="1.0" encoding="utf-8"?>
<sst xmlns="http://schemas.openxmlformats.org/spreadsheetml/2006/main" count="154" uniqueCount="70">
  <si>
    <t>Lp.</t>
  </si>
  <si>
    <t>Projekt</t>
  </si>
  <si>
    <t>Program:</t>
  </si>
  <si>
    <t>Priorytet:</t>
  </si>
  <si>
    <t>Działanie:</t>
  </si>
  <si>
    <t>Projekt:</t>
  </si>
  <si>
    <t>Ogółem wydatki:</t>
  </si>
  <si>
    <t>Dział</t>
  </si>
  <si>
    <t>Rozdział</t>
  </si>
  <si>
    <t>(1)</t>
  </si>
  <si>
    <t>(2)</t>
  </si>
  <si>
    <t>(3)</t>
  </si>
  <si>
    <t>(4)</t>
  </si>
  <si>
    <t>(5)</t>
  </si>
  <si>
    <t>(6)</t>
  </si>
  <si>
    <t>(7)</t>
  </si>
  <si>
    <t>(8)</t>
  </si>
  <si>
    <t>A</t>
  </si>
  <si>
    <t>I.</t>
  </si>
  <si>
    <t>1.</t>
  </si>
  <si>
    <t>Miasto  Kielce</t>
  </si>
  <si>
    <t>w zł</t>
  </si>
  <si>
    <t>Program Operacyjny Kapitał Ludzki</t>
  </si>
  <si>
    <t>- środki wymienione w art. 5 ust. 1 pkt 2 i 3 u.f.p.</t>
  </si>
  <si>
    <t>Priorytet IX: Rozwój wykształcenia i kompetencji w regionach</t>
  </si>
  <si>
    <t>- kredyty, pożyczki, obligacje</t>
  </si>
  <si>
    <t>Wydział Edukacji, Kultury i Sportu</t>
  </si>
  <si>
    <t>Wartość projektu:</t>
  </si>
  <si>
    <t>Wydatki bieżące ogółem:</t>
  </si>
  <si>
    <t>Wydatki inwestycyjne ogółem:</t>
  </si>
  <si>
    <t>Źródło finansowania</t>
  </si>
  <si>
    <t>Działanie 9.2: Podniesienie atrakcyjności i jakości szkolnictwa zawodowego</t>
  </si>
  <si>
    <t>- środki własne miasta</t>
  </si>
  <si>
    <t>- dotacje i środki z innych źródeł</t>
  </si>
  <si>
    <t>Polsko-Litewski Fundusz Wymiany Młodzieży</t>
  </si>
  <si>
    <t>Smaki dwóch kultur. Kuchnia, tradycje, zwyczaje regionu świętokrzyskiego</t>
  </si>
  <si>
    <t>i Wileńszczyzny</t>
  </si>
  <si>
    <t>Kielecki Park Technologiczny</t>
  </si>
  <si>
    <t>Priorytet VIII: Regionalne kadry gospodarki</t>
  </si>
  <si>
    <t xml:space="preserve">Działanie 8.2: Transfer wiedzy </t>
  </si>
  <si>
    <t>"KRĘGI INNOWACJI"</t>
  </si>
  <si>
    <t>2.</t>
  </si>
  <si>
    <t xml:space="preserve">"Szkolny Inkubator Umiejętności - wspieranie umiejetności zawodowych i społecznych </t>
  </si>
  <si>
    <t>uczniów Zasadniczej Szkoły Zawodowej Nr 8 w Kielcach"</t>
  </si>
  <si>
    <t>Program "Uczenie się przez całe życie" COMENIUS</t>
  </si>
  <si>
    <t>Projekt Partnerski Comeniusa</t>
  </si>
  <si>
    <t>"Wizyta przygotowawcza"</t>
  </si>
  <si>
    <t>Program Operacyjny Województwa Świętokrzyskiego na lata 2007 - 2013</t>
  </si>
  <si>
    <t xml:space="preserve">Oś priorytetowa 2. Wsparcie innowacyjności, budowa społeczeństwa informacyjnego </t>
  </si>
  <si>
    <t>oraz wzrost potencjału inwestycyjnego regionu</t>
  </si>
  <si>
    <t>Działanie 2.4 Tworzenie kompleksowych terenów inwestycyjnych</t>
  </si>
  <si>
    <t>"Rozbudowa infrastruktury Kieleckiego Parku Technologicznego"</t>
  </si>
  <si>
    <t>"Perspektywy RSI Świętokrzyskie IV Etap"</t>
  </si>
  <si>
    <t>II.</t>
  </si>
  <si>
    <t xml:space="preserve">Wydatki na programy i projekty realizowane w 2013 roku ze środków  </t>
  </si>
  <si>
    <t xml:space="preserve">  pochodzących z budżetu Unii Europejskiej oraz innych źródeł zagranicznych, niepolegających zwrotowi</t>
  </si>
  <si>
    <t>Wydatki                       na dzień           31.12.2013r.</t>
  </si>
  <si>
    <t>Plan                        po zmianach                          na 31.12.2013r.</t>
  </si>
  <si>
    <t xml:space="preserve">"Każdy ma prawo do swojego miejsca w społeczeństwie - nowe oddziały integracyjne </t>
  </si>
  <si>
    <t>w przedszkolach dla dzieci z Gminy Kielce"</t>
  </si>
  <si>
    <t xml:space="preserve">Działanie 9.1: Wyrównywanie szans edukacyjnych i zapewnienie wysokiej jakości </t>
  </si>
  <si>
    <t>usług edukacyjnych świadczonych w systemie oświaty</t>
  </si>
  <si>
    <t xml:space="preserve">Działanie 9.1: Wyrównywanie szans edukacyjnych i zapewnienie wysokiej jakości usług </t>
  </si>
  <si>
    <t xml:space="preserve">edukacyjnych świadczonych w systemie oświaty </t>
  </si>
  <si>
    <t xml:space="preserve">"Indywidualizacja nauczania i wychowania klas I - III szkół podstawowych </t>
  </si>
  <si>
    <t>w Gminie Kielce"</t>
  </si>
  <si>
    <t>Tabela Nr 8</t>
  </si>
  <si>
    <t>Plan na 01.01.2013r.</t>
  </si>
  <si>
    <t>(9)</t>
  </si>
  <si>
    <t>%               8:7</t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</si>
</sst>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_ ;\-#,##0\ "/>
    <numFmt numFmtId="169" formatCode="[$-415]d\ mmmm\ yyyy"/>
    <numFmt numFmtId="170" formatCode="#,##0.0"/>
    <numFmt numFmtId="171" formatCode="#,##0.000"/>
    <numFmt numFmtId="172" formatCode="#,##0.0000"/>
    <numFmt numFmtId="173" formatCode="#,##0.00000"/>
    <numFmt numFmtId="174" formatCode="#,##0.000000"/>
    <numFmt numFmtId="175" formatCode="#,##0.0000000"/>
    <numFmt numFmtId="176" formatCode="#,##0.00000000"/>
    <numFmt numFmtId="177" formatCode="#,##0.000000000"/>
    <numFmt numFmtId="178" formatCode="#,##0.0000000000"/>
    <numFmt numFmtId="179" formatCode="#,##0.00000000000"/>
    <numFmt numFmtId="180" formatCode="#,##0.000000000000"/>
    <numFmt numFmtId="181" formatCode="#,##0.0000000000000"/>
    <numFmt numFmtId="182" formatCode="#,##0.00000000000000"/>
    <numFmt numFmtId="183" formatCode="#,##0.000000000000000"/>
    <numFmt numFmtId="184" formatCode="#,##0.0000000000000000"/>
    <numFmt numFmtId="185" formatCode="#,##0.00000000000000000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b/>
      <i/>
      <sz val="7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.5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.5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90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49" fontId="8" fillId="0" borderId="14" xfId="0" applyNumberFormat="1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4" fontId="8" fillId="0" borderId="0" xfId="0" applyNumberFormat="1" applyFont="1" applyAlignment="1">
      <alignment vertical="center"/>
    </xf>
    <xf numFmtId="0" fontId="8" fillId="0" borderId="0" xfId="0" applyFont="1" applyAlignment="1">
      <alignment horizontal="right" vertical="center"/>
    </xf>
    <xf numFmtId="4" fontId="9" fillId="0" borderId="0" xfId="0" applyNumberFormat="1" applyFont="1" applyAlignment="1">
      <alignment vertical="center"/>
    </xf>
    <xf numFmtId="4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8" fillId="33" borderId="12" xfId="0" applyNumberFormat="1" applyFont="1" applyFill="1" applyBorder="1" applyAlignment="1">
      <alignment horizontal="center" vertical="center"/>
    </xf>
    <xf numFmtId="49" fontId="8" fillId="33" borderId="11" xfId="0" applyNumberFormat="1" applyFont="1" applyFill="1" applyBorder="1" applyAlignment="1">
      <alignment horizontal="center" vertical="center"/>
    </xf>
    <xf numFmtId="49" fontId="8" fillId="33" borderId="18" xfId="0" applyNumberFormat="1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vertical="center"/>
    </xf>
    <xf numFmtId="4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8" fillId="33" borderId="13" xfId="0" applyFont="1" applyFill="1" applyBorder="1" applyAlignment="1">
      <alignment vertical="center"/>
    </xf>
    <xf numFmtId="0" fontId="8" fillId="33" borderId="15" xfId="0" applyFont="1" applyFill="1" applyBorder="1" applyAlignment="1">
      <alignment vertical="center"/>
    </xf>
    <xf numFmtId="49" fontId="8" fillId="33" borderId="13" xfId="0" applyNumberFormat="1" applyFont="1" applyFill="1" applyBorder="1" applyAlignment="1">
      <alignment vertical="center"/>
    </xf>
    <xf numFmtId="0" fontId="8" fillId="33" borderId="17" xfId="0" applyFont="1" applyFill="1" applyBorder="1" applyAlignment="1">
      <alignment vertical="center"/>
    </xf>
    <xf numFmtId="0" fontId="8" fillId="33" borderId="16" xfId="0" applyFont="1" applyFill="1" applyBorder="1" applyAlignment="1">
      <alignment vertical="center"/>
    </xf>
    <xf numFmtId="0" fontId="8" fillId="33" borderId="19" xfId="0" applyFont="1" applyFill="1" applyBorder="1" applyAlignment="1">
      <alignment vertical="center"/>
    </xf>
    <xf numFmtId="0" fontId="8" fillId="33" borderId="17" xfId="0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vertical="center"/>
    </xf>
    <xf numFmtId="0" fontId="8" fillId="34" borderId="11" xfId="0" applyFont="1" applyFill="1" applyBorder="1" applyAlignment="1">
      <alignment vertical="center"/>
    </xf>
    <xf numFmtId="0" fontId="8" fillId="34" borderId="18" xfId="0" applyFont="1" applyFill="1" applyBorder="1" applyAlignment="1">
      <alignment vertical="center"/>
    </xf>
    <xf numFmtId="0" fontId="8" fillId="34" borderId="12" xfId="0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vertical="center"/>
    </xf>
    <xf numFmtId="0" fontId="8" fillId="34" borderId="13" xfId="0" applyFont="1" applyFill="1" applyBorder="1" applyAlignment="1">
      <alignment vertical="center"/>
    </xf>
    <xf numFmtId="0" fontId="8" fillId="34" borderId="15" xfId="0" applyFont="1" applyFill="1" applyBorder="1" applyAlignment="1">
      <alignment vertical="center"/>
    </xf>
    <xf numFmtId="0" fontId="8" fillId="34" borderId="17" xfId="0" applyFont="1" applyFill="1" applyBorder="1" applyAlignment="1">
      <alignment vertical="center"/>
    </xf>
    <xf numFmtId="0" fontId="8" fillId="34" borderId="16" xfId="0" applyFont="1" applyFill="1" applyBorder="1" applyAlignment="1">
      <alignment vertical="center"/>
    </xf>
    <xf numFmtId="0" fontId="8" fillId="34" borderId="19" xfId="0" applyFont="1" applyFill="1" applyBorder="1" applyAlignment="1">
      <alignment vertical="center"/>
    </xf>
    <xf numFmtId="0" fontId="8" fillId="34" borderId="17" xfId="0" applyFont="1" applyFill="1" applyBorder="1" applyAlignment="1">
      <alignment horizontal="center" vertical="center"/>
    </xf>
    <xf numFmtId="0" fontId="8" fillId="35" borderId="12" xfId="0" applyFont="1" applyFill="1" applyBorder="1" applyAlignment="1">
      <alignment vertical="center"/>
    </xf>
    <xf numFmtId="0" fontId="8" fillId="35" borderId="11" xfId="0" applyFont="1" applyFill="1" applyBorder="1" applyAlignment="1">
      <alignment vertical="center"/>
    </xf>
    <xf numFmtId="0" fontId="8" fillId="35" borderId="18" xfId="0" applyFont="1" applyFill="1" applyBorder="1" applyAlignment="1">
      <alignment vertical="center"/>
    </xf>
    <xf numFmtId="0" fontId="8" fillId="35" borderId="12" xfId="0" applyFont="1" applyFill="1" applyBorder="1" applyAlignment="1">
      <alignment horizontal="center" vertical="center"/>
    </xf>
    <xf numFmtId="0" fontId="8" fillId="35" borderId="0" xfId="0" applyFont="1" applyFill="1" applyAlignment="1">
      <alignment vertical="center"/>
    </xf>
    <xf numFmtId="0" fontId="9" fillId="35" borderId="14" xfId="0" applyFont="1" applyFill="1" applyBorder="1" applyAlignment="1">
      <alignment horizontal="center" vertical="center"/>
    </xf>
    <xf numFmtId="0" fontId="8" fillId="35" borderId="14" xfId="0" applyFont="1" applyFill="1" applyBorder="1" applyAlignment="1">
      <alignment horizontal="center" vertical="center"/>
    </xf>
    <xf numFmtId="0" fontId="8" fillId="35" borderId="14" xfId="0" applyFont="1" applyFill="1" applyBorder="1" applyAlignment="1">
      <alignment vertical="center"/>
    </xf>
    <xf numFmtId="0" fontId="8" fillId="35" borderId="0" xfId="0" applyFont="1" applyFill="1" applyAlignment="1">
      <alignment vertical="center"/>
    </xf>
    <xf numFmtId="0" fontId="8" fillId="35" borderId="13" xfId="0" applyFont="1" applyFill="1" applyBorder="1" applyAlignment="1">
      <alignment vertical="center"/>
    </xf>
    <xf numFmtId="0" fontId="8" fillId="35" borderId="15" xfId="0" applyFont="1" applyFill="1" applyBorder="1" applyAlignment="1">
      <alignment vertical="center"/>
    </xf>
    <xf numFmtId="49" fontId="8" fillId="35" borderId="13" xfId="0" applyNumberFormat="1" applyFont="1" applyFill="1" applyBorder="1" applyAlignment="1">
      <alignment vertical="center"/>
    </xf>
    <xf numFmtId="0" fontId="8" fillId="35" borderId="17" xfId="0" applyFont="1" applyFill="1" applyBorder="1" applyAlignment="1">
      <alignment vertical="center"/>
    </xf>
    <xf numFmtId="0" fontId="8" fillId="35" borderId="16" xfId="0" applyFont="1" applyFill="1" applyBorder="1" applyAlignment="1">
      <alignment vertical="center"/>
    </xf>
    <xf numFmtId="0" fontId="8" fillId="35" borderId="19" xfId="0" applyFont="1" applyFill="1" applyBorder="1" applyAlignment="1">
      <alignment vertical="center"/>
    </xf>
    <xf numFmtId="0" fontId="8" fillId="35" borderId="17" xfId="0" applyFont="1" applyFill="1" applyBorder="1" applyAlignment="1">
      <alignment horizontal="center" vertical="center"/>
    </xf>
    <xf numFmtId="4" fontId="8" fillId="0" borderId="11" xfId="0" applyNumberFormat="1" applyFont="1" applyBorder="1" applyAlignment="1">
      <alignment vertical="center"/>
    </xf>
    <xf numFmtId="4" fontId="8" fillId="0" borderId="16" xfId="0" applyNumberFormat="1" applyFont="1" applyBorder="1" applyAlignment="1">
      <alignment vertical="center"/>
    </xf>
    <xf numFmtId="4" fontId="8" fillId="0" borderId="13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4" fontId="9" fillId="33" borderId="13" xfId="0" applyNumberFormat="1" applyFont="1" applyFill="1" applyBorder="1" applyAlignment="1">
      <alignment vertical="center"/>
    </xf>
    <xf numFmtId="4" fontId="8" fillId="33" borderId="13" xfId="0" applyNumberFormat="1" applyFont="1" applyFill="1" applyBorder="1" applyAlignment="1">
      <alignment vertical="center"/>
    </xf>
    <xf numFmtId="4" fontId="8" fillId="33" borderId="16" xfId="0" applyNumberFormat="1" applyFont="1" applyFill="1" applyBorder="1" applyAlignment="1">
      <alignment vertical="center"/>
    </xf>
    <xf numFmtId="4" fontId="8" fillId="34" borderId="11" xfId="0" applyNumberFormat="1" applyFont="1" applyFill="1" applyBorder="1" applyAlignment="1">
      <alignment vertical="center"/>
    </xf>
    <xf numFmtId="4" fontId="9" fillId="34" borderId="13" xfId="0" applyNumberFormat="1" applyFont="1" applyFill="1" applyBorder="1" applyAlignment="1">
      <alignment vertical="center"/>
    </xf>
    <xf numFmtId="4" fontId="8" fillId="34" borderId="13" xfId="0" applyNumberFormat="1" applyFont="1" applyFill="1" applyBorder="1" applyAlignment="1">
      <alignment vertical="center"/>
    </xf>
    <xf numFmtId="4" fontId="8" fillId="34" borderId="16" xfId="0" applyNumberFormat="1" applyFont="1" applyFill="1" applyBorder="1" applyAlignment="1">
      <alignment vertical="center"/>
    </xf>
    <xf numFmtId="4" fontId="8" fillId="35" borderId="11" xfId="0" applyNumberFormat="1" applyFont="1" applyFill="1" applyBorder="1" applyAlignment="1">
      <alignment vertical="center"/>
    </xf>
    <xf numFmtId="4" fontId="9" fillId="35" borderId="13" xfId="0" applyNumberFormat="1" applyFont="1" applyFill="1" applyBorder="1" applyAlignment="1">
      <alignment vertical="center"/>
    </xf>
    <xf numFmtId="4" fontId="8" fillId="35" borderId="13" xfId="0" applyNumberFormat="1" applyFont="1" applyFill="1" applyBorder="1" applyAlignment="1">
      <alignment vertical="center"/>
    </xf>
    <xf numFmtId="4" fontId="8" fillId="35" borderId="16" xfId="0" applyNumberFormat="1" applyFont="1" applyFill="1" applyBorder="1" applyAlignment="1">
      <alignment vertical="center"/>
    </xf>
    <xf numFmtId="4" fontId="9" fillId="0" borderId="13" xfId="0" applyNumberFormat="1" applyFont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8" fillId="0" borderId="17" xfId="0" applyFont="1" applyBorder="1" applyAlignment="1">
      <alignment horizontal="center" vertical="center"/>
    </xf>
    <xf numFmtId="0" fontId="8" fillId="36" borderId="11" xfId="0" applyFont="1" applyFill="1" applyBorder="1" applyAlignment="1">
      <alignment vertical="center"/>
    </xf>
    <xf numFmtId="0" fontId="9" fillId="36" borderId="14" xfId="0" applyFont="1" applyFill="1" applyBorder="1" applyAlignment="1">
      <alignment horizontal="center" vertical="center"/>
    </xf>
    <xf numFmtId="0" fontId="8" fillId="36" borderId="14" xfId="0" applyFont="1" applyFill="1" applyBorder="1" applyAlignment="1">
      <alignment horizontal="center" vertical="center"/>
    </xf>
    <xf numFmtId="0" fontId="8" fillId="36" borderId="14" xfId="0" applyFont="1" applyFill="1" applyBorder="1" applyAlignment="1">
      <alignment vertical="center"/>
    </xf>
    <xf numFmtId="4" fontId="9" fillId="36" borderId="13" xfId="0" applyNumberFormat="1" applyFont="1" applyFill="1" applyBorder="1" applyAlignment="1">
      <alignment vertical="center"/>
    </xf>
    <xf numFmtId="0" fontId="8" fillId="36" borderId="13" xfId="0" applyFont="1" applyFill="1" applyBorder="1" applyAlignment="1">
      <alignment vertical="center"/>
    </xf>
    <xf numFmtId="0" fontId="8" fillId="36" borderId="15" xfId="0" applyFont="1" applyFill="1" applyBorder="1" applyAlignment="1">
      <alignment vertical="center"/>
    </xf>
    <xf numFmtId="49" fontId="8" fillId="36" borderId="13" xfId="0" applyNumberFormat="1" applyFont="1" applyFill="1" applyBorder="1" applyAlignment="1">
      <alignment vertical="center"/>
    </xf>
    <xf numFmtId="0" fontId="8" fillId="36" borderId="17" xfId="0" applyFont="1" applyFill="1" applyBorder="1" applyAlignment="1">
      <alignment vertical="center"/>
    </xf>
    <xf numFmtId="0" fontId="8" fillId="36" borderId="16" xfId="0" applyFont="1" applyFill="1" applyBorder="1" applyAlignment="1">
      <alignment vertical="center"/>
    </xf>
    <xf numFmtId="0" fontId="8" fillId="36" borderId="19" xfId="0" applyFont="1" applyFill="1" applyBorder="1" applyAlignment="1">
      <alignment vertical="center"/>
    </xf>
    <xf numFmtId="0" fontId="8" fillId="36" borderId="17" xfId="0" applyFont="1" applyFill="1" applyBorder="1" applyAlignment="1">
      <alignment horizontal="center" vertical="center"/>
    </xf>
    <xf numFmtId="49" fontId="8" fillId="36" borderId="16" xfId="0" applyNumberFormat="1" applyFont="1" applyFill="1" applyBorder="1" applyAlignment="1">
      <alignment vertical="center"/>
    </xf>
    <xf numFmtId="4" fontId="9" fillId="36" borderId="16" xfId="0" applyNumberFormat="1" applyFont="1" applyFill="1" applyBorder="1" applyAlignment="1">
      <alignment vertical="center"/>
    </xf>
    <xf numFmtId="0" fontId="9" fillId="37" borderId="14" xfId="0" applyFont="1" applyFill="1" applyBorder="1" applyAlignment="1">
      <alignment horizontal="center" vertical="center"/>
    </xf>
    <xf numFmtId="0" fontId="8" fillId="37" borderId="12" xfId="0" applyFont="1" applyFill="1" applyBorder="1" applyAlignment="1">
      <alignment vertical="center"/>
    </xf>
    <xf numFmtId="0" fontId="8" fillId="37" borderId="11" xfId="0" applyFont="1" applyFill="1" applyBorder="1" applyAlignment="1">
      <alignment vertical="center"/>
    </xf>
    <xf numFmtId="0" fontId="8" fillId="37" borderId="18" xfId="0" applyFont="1" applyFill="1" applyBorder="1" applyAlignment="1">
      <alignment vertical="center"/>
    </xf>
    <xf numFmtId="0" fontId="8" fillId="37" borderId="12" xfId="0" applyFont="1" applyFill="1" applyBorder="1" applyAlignment="1">
      <alignment horizontal="center" vertical="center"/>
    </xf>
    <xf numFmtId="49" fontId="8" fillId="37" borderId="11" xfId="0" applyNumberFormat="1" applyFont="1" applyFill="1" applyBorder="1" applyAlignment="1">
      <alignment vertical="center"/>
    </xf>
    <xf numFmtId="4" fontId="9" fillId="37" borderId="11" xfId="0" applyNumberFormat="1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textRotation="90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4" fontId="8" fillId="36" borderId="13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8" fillId="0" borderId="12" xfId="0" applyFont="1" applyBorder="1" applyAlignment="1">
      <alignment horizontal="center" vertical="center"/>
    </xf>
    <xf numFmtId="49" fontId="8" fillId="33" borderId="13" xfId="0" applyNumberFormat="1" applyFont="1" applyFill="1" applyBorder="1" applyAlignment="1">
      <alignment vertical="center"/>
    </xf>
    <xf numFmtId="49" fontId="8" fillId="36" borderId="13" xfId="0" applyNumberFormat="1" applyFont="1" applyFill="1" applyBorder="1" applyAlignment="1">
      <alignment vertical="center"/>
    </xf>
    <xf numFmtId="49" fontId="8" fillId="35" borderId="13" xfId="0" applyNumberFormat="1" applyFont="1" applyFill="1" applyBorder="1" applyAlignment="1">
      <alignment vertical="center"/>
    </xf>
    <xf numFmtId="0" fontId="9" fillId="35" borderId="14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9" xfId="0" applyFont="1" applyBorder="1" applyAlignment="1">
      <alignment vertical="center"/>
    </xf>
    <xf numFmtId="49" fontId="8" fillId="0" borderId="17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4" fontId="8" fillId="38" borderId="0" xfId="0" applyNumberFormat="1" applyFont="1" applyFill="1" applyAlignment="1">
      <alignment vertical="center"/>
    </xf>
    <xf numFmtId="0" fontId="8" fillId="38" borderId="0" xfId="0" applyFont="1" applyFill="1" applyAlignment="1">
      <alignment vertical="center"/>
    </xf>
    <xf numFmtId="4" fontId="8" fillId="38" borderId="0" xfId="0" applyNumberFormat="1" applyFont="1" applyFill="1" applyAlignment="1">
      <alignment vertical="center"/>
    </xf>
    <xf numFmtId="0" fontId="8" fillId="38" borderId="0" xfId="0" applyFont="1" applyFill="1" applyAlignment="1">
      <alignment vertical="center"/>
    </xf>
    <xf numFmtId="0" fontId="7" fillId="0" borderId="21" xfId="0" applyFont="1" applyBorder="1" applyAlignment="1">
      <alignment horizontal="center" vertical="center" wrapText="1"/>
    </xf>
    <xf numFmtId="0" fontId="9" fillId="34" borderId="14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top"/>
    </xf>
    <xf numFmtId="4" fontId="45" fillId="0" borderId="14" xfId="0" applyNumberFormat="1" applyFont="1" applyFill="1" applyBorder="1" applyAlignment="1">
      <alignment vertical="center"/>
    </xf>
    <xf numFmtId="4" fontId="45" fillId="0" borderId="17" xfId="0" applyNumberFormat="1" applyFont="1" applyFill="1" applyBorder="1" applyAlignment="1">
      <alignment vertical="center"/>
    </xf>
    <xf numFmtId="170" fontId="45" fillId="0" borderId="15" xfId="0" applyNumberFormat="1" applyFont="1" applyBorder="1" applyAlignment="1">
      <alignment horizontal="center" vertical="center"/>
    </xf>
    <xf numFmtId="170" fontId="45" fillId="0" borderId="19" xfId="0" applyNumberFormat="1" applyFont="1" applyBorder="1" applyAlignment="1">
      <alignment horizontal="center" vertical="center"/>
    </xf>
    <xf numFmtId="4" fontId="9" fillId="33" borderId="13" xfId="0" applyNumberFormat="1" applyFont="1" applyFill="1" applyBorder="1" applyAlignment="1">
      <alignment vertical="center"/>
    </xf>
    <xf numFmtId="170" fontId="9" fillId="33" borderId="14" xfId="0" applyNumberFormat="1" applyFont="1" applyFill="1" applyBorder="1" applyAlignment="1">
      <alignment horizontal="center" vertical="center"/>
    </xf>
    <xf numFmtId="4" fontId="8" fillId="33" borderId="13" xfId="0" applyNumberFormat="1" applyFont="1" applyFill="1" applyBorder="1" applyAlignment="1">
      <alignment vertical="center"/>
    </xf>
    <xf numFmtId="170" fontId="8" fillId="33" borderId="14" xfId="0" applyNumberFormat="1" applyFont="1" applyFill="1" applyBorder="1" applyAlignment="1">
      <alignment horizontal="center" vertical="center"/>
    </xf>
    <xf numFmtId="4" fontId="8" fillId="33" borderId="17" xfId="0" applyNumberFormat="1" applyFont="1" applyFill="1" applyBorder="1" applyAlignment="1">
      <alignment vertical="center"/>
    </xf>
    <xf numFmtId="170" fontId="8" fillId="33" borderId="17" xfId="0" applyNumberFormat="1" applyFont="1" applyFill="1" applyBorder="1" applyAlignment="1">
      <alignment horizontal="center" vertical="center"/>
    </xf>
    <xf numFmtId="4" fontId="8" fillId="34" borderId="12" xfId="0" applyNumberFormat="1" applyFont="1" applyFill="1" applyBorder="1" applyAlignment="1">
      <alignment vertical="center"/>
    </xf>
    <xf numFmtId="170" fontId="8" fillId="34" borderId="12" xfId="0" applyNumberFormat="1" applyFont="1" applyFill="1" applyBorder="1" applyAlignment="1">
      <alignment horizontal="center" vertical="center"/>
    </xf>
    <xf numFmtId="4" fontId="9" fillId="36" borderId="13" xfId="0" applyNumberFormat="1" applyFont="1" applyFill="1" applyBorder="1" applyAlignment="1">
      <alignment vertical="center"/>
    </xf>
    <xf numFmtId="170" fontId="9" fillId="36" borderId="14" xfId="0" applyNumberFormat="1" applyFont="1" applyFill="1" applyBorder="1" applyAlignment="1">
      <alignment horizontal="center" vertical="center"/>
    </xf>
    <xf numFmtId="170" fontId="8" fillId="36" borderId="14" xfId="0" applyNumberFormat="1" applyFont="1" applyFill="1" applyBorder="1" applyAlignment="1">
      <alignment horizontal="center" vertical="center"/>
    </xf>
    <xf numFmtId="4" fontId="9" fillId="36" borderId="17" xfId="0" applyNumberFormat="1" applyFont="1" applyFill="1" applyBorder="1" applyAlignment="1">
      <alignment vertical="center"/>
    </xf>
    <xf numFmtId="170" fontId="8" fillId="36" borderId="17" xfId="0" applyNumberFormat="1" applyFont="1" applyFill="1" applyBorder="1" applyAlignment="1">
      <alignment horizontal="center" vertical="center"/>
    </xf>
    <xf numFmtId="4" fontId="9" fillId="37" borderId="12" xfId="0" applyNumberFormat="1" applyFont="1" applyFill="1" applyBorder="1" applyAlignment="1">
      <alignment vertical="center"/>
    </xf>
    <xf numFmtId="170" fontId="8" fillId="37" borderId="12" xfId="0" applyNumberFormat="1" applyFont="1" applyFill="1" applyBorder="1" applyAlignment="1">
      <alignment horizontal="center" vertical="center"/>
    </xf>
    <xf numFmtId="4" fontId="9" fillId="35" borderId="13" xfId="0" applyNumberFormat="1" applyFont="1" applyFill="1" applyBorder="1" applyAlignment="1">
      <alignment vertical="center"/>
    </xf>
    <xf numFmtId="170" fontId="9" fillId="35" borderId="14" xfId="0" applyNumberFormat="1" applyFont="1" applyFill="1" applyBorder="1" applyAlignment="1">
      <alignment horizontal="center" vertical="center"/>
    </xf>
    <xf numFmtId="4" fontId="8" fillId="35" borderId="13" xfId="0" applyNumberFormat="1" applyFont="1" applyFill="1" applyBorder="1" applyAlignment="1">
      <alignment vertical="center"/>
    </xf>
    <xf numFmtId="170" fontId="8" fillId="35" borderId="14" xfId="0" applyNumberFormat="1" applyFont="1" applyFill="1" applyBorder="1" applyAlignment="1">
      <alignment horizontal="center" vertical="center"/>
    </xf>
    <xf numFmtId="4" fontId="8" fillId="35" borderId="17" xfId="0" applyNumberFormat="1" applyFont="1" applyFill="1" applyBorder="1" applyAlignment="1">
      <alignment vertical="center"/>
    </xf>
    <xf numFmtId="170" fontId="8" fillId="35" borderId="17" xfId="0" applyNumberFormat="1" applyFont="1" applyFill="1" applyBorder="1" applyAlignment="1">
      <alignment horizontal="center" vertical="center"/>
    </xf>
    <xf numFmtId="4" fontId="8" fillId="0" borderId="12" xfId="0" applyNumberFormat="1" applyFont="1" applyFill="1" applyBorder="1" applyAlignment="1">
      <alignment vertical="center"/>
    </xf>
    <xf numFmtId="170" fontId="8" fillId="0" borderId="12" xfId="0" applyNumberFormat="1" applyFont="1" applyBorder="1" applyAlignment="1">
      <alignment horizontal="center" vertical="center"/>
    </xf>
    <xf numFmtId="4" fontId="9" fillId="0" borderId="14" xfId="0" applyNumberFormat="1" applyFont="1" applyFill="1" applyBorder="1" applyAlignment="1">
      <alignment vertical="center"/>
    </xf>
    <xf numFmtId="170" fontId="9" fillId="0" borderId="14" xfId="0" applyNumberFormat="1" applyFont="1" applyBorder="1" applyAlignment="1">
      <alignment horizontal="center" vertical="center"/>
    </xf>
    <xf numFmtId="4" fontId="8" fillId="0" borderId="14" xfId="0" applyNumberFormat="1" applyFont="1" applyFill="1" applyBorder="1" applyAlignment="1">
      <alignment vertical="center"/>
    </xf>
    <xf numFmtId="170" fontId="8" fillId="0" borderId="14" xfId="0" applyNumberFormat="1" applyFont="1" applyBorder="1" applyAlignment="1">
      <alignment horizontal="center" vertical="center"/>
    </xf>
    <xf numFmtId="4" fontId="8" fillId="0" borderId="17" xfId="0" applyNumberFormat="1" applyFont="1" applyFill="1" applyBorder="1" applyAlignment="1">
      <alignment vertical="center"/>
    </xf>
    <xf numFmtId="170" fontId="8" fillId="0" borderId="17" xfId="0" applyNumberFormat="1" applyFont="1" applyBorder="1" applyAlignment="1">
      <alignment horizontal="center" vertical="center"/>
    </xf>
    <xf numFmtId="4" fontId="9" fillId="34" borderId="14" xfId="0" applyNumberFormat="1" applyFont="1" applyFill="1" applyBorder="1" applyAlignment="1">
      <alignment vertical="center"/>
    </xf>
    <xf numFmtId="4" fontId="8" fillId="34" borderId="17" xfId="0" applyNumberFormat="1" applyFont="1" applyFill="1" applyBorder="1" applyAlignment="1">
      <alignment vertical="center"/>
    </xf>
    <xf numFmtId="4" fontId="8" fillId="35" borderId="12" xfId="0" applyNumberFormat="1" applyFont="1" applyFill="1" applyBorder="1" applyAlignment="1">
      <alignment vertical="center"/>
    </xf>
    <xf numFmtId="170" fontId="8" fillId="35" borderId="12" xfId="0" applyNumberFormat="1" applyFont="1" applyFill="1" applyBorder="1" applyAlignment="1">
      <alignment horizontal="center" vertical="center"/>
    </xf>
    <xf numFmtId="170" fontId="9" fillId="0" borderId="15" xfId="0" applyNumberFormat="1" applyFont="1" applyBorder="1" applyAlignment="1">
      <alignment horizontal="center" vertical="center"/>
    </xf>
    <xf numFmtId="170" fontId="8" fillId="0" borderId="15" xfId="0" applyNumberFormat="1" applyFont="1" applyBorder="1" applyAlignment="1">
      <alignment horizontal="center" vertical="center"/>
    </xf>
    <xf numFmtId="170" fontId="8" fillId="0" borderId="19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vertical="center"/>
    </xf>
    <xf numFmtId="49" fontId="8" fillId="0" borderId="13" xfId="0" applyNumberFormat="1" applyFont="1" applyBorder="1" applyAlignment="1">
      <alignment vertical="center"/>
    </xf>
    <xf numFmtId="49" fontId="8" fillId="0" borderId="16" xfId="0" applyNumberFormat="1" applyFont="1" applyBorder="1" applyAlignment="1">
      <alignment vertical="center"/>
    </xf>
    <xf numFmtId="0" fontId="8" fillId="0" borderId="14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35" borderId="13" xfId="0" applyFont="1" applyFill="1" applyBorder="1" applyAlignment="1">
      <alignment vertical="center"/>
    </xf>
    <xf numFmtId="0" fontId="9" fillId="35" borderId="15" xfId="0" applyFont="1" applyFill="1" applyBorder="1" applyAlignment="1">
      <alignment vertical="center"/>
    </xf>
    <xf numFmtId="49" fontId="5" fillId="0" borderId="21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9" fillId="33" borderId="13" xfId="0" applyFont="1" applyFill="1" applyBorder="1" applyAlignment="1">
      <alignment vertical="center"/>
    </xf>
    <xf numFmtId="0" fontId="9" fillId="33" borderId="15" xfId="0" applyFont="1" applyFill="1" applyBorder="1" applyAlignment="1">
      <alignment vertical="center"/>
    </xf>
    <xf numFmtId="0" fontId="9" fillId="36" borderId="13" xfId="0" applyFont="1" applyFill="1" applyBorder="1" applyAlignment="1">
      <alignment vertical="center"/>
    </xf>
    <xf numFmtId="0" fontId="9" fillId="36" borderId="15" xfId="0" applyFont="1" applyFill="1" applyBorder="1" applyAlignment="1">
      <alignment vertical="center"/>
    </xf>
    <xf numFmtId="0" fontId="9" fillId="35" borderId="13" xfId="0" applyFont="1" applyFill="1" applyBorder="1" applyAlignment="1">
      <alignment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06"/>
  <sheetViews>
    <sheetView tabSelected="1" zoomScale="130" zoomScaleNormal="130" zoomScaleSheetLayoutView="150" zoomScalePageLayoutView="154" workbookViewId="0" topLeftCell="A1">
      <selection activeCell="L13" sqref="L13"/>
    </sheetView>
  </sheetViews>
  <sheetFormatPr defaultColWidth="9.140625" defaultRowHeight="12.75" outlineLevelRow="1"/>
  <cols>
    <col min="1" max="1" width="3.00390625" style="15" customWidth="1"/>
    <col min="2" max="2" width="7.57421875" style="15" customWidth="1"/>
    <col min="3" max="3" width="62.57421875" style="15" customWidth="1"/>
    <col min="4" max="4" width="3.7109375" style="16" customWidth="1"/>
    <col min="5" max="5" width="7.28125" style="16" customWidth="1"/>
    <col min="6" max="6" width="35.140625" style="15" customWidth="1"/>
    <col min="7" max="7" width="9.57421875" style="15" customWidth="1"/>
    <col min="8" max="9" width="10.7109375" style="15" customWidth="1"/>
    <col min="10" max="10" width="4.8515625" style="15" customWidth="1"/>
    <col min="11" max="11" width="12.421875" style="17" bestFit="1" customWidth="1"/>
    <col min="12" max="12" width="9.140625" style="17" customWidth="1"/>
    <col min="13" max="16384" width="9.140625" style="15" customWidth="1"/>
  </cols>
  <sheetData>
    <row r="1" spans="1:8" ht="15.75">
      <c r="A1" s="68" t="s">
        <v>20</v>
      </c>
      <c r="H1" s="113"/>
    </row>
    <row r="2" ht="13.5" customHeight="1">
      <c r="A2" s="14"/>
    </row>
    <row r="3" spans="9:10" ht="13.5" customHeight="1">
      <c r="I3" s="15" t="s">
        <v>66</v>
      </c>
      <c r="J3" s="18"/>
    </row>
    <row r="4" spans="1:12" s="14" customFormat="1" ht="15" customHeight="1">
      <c r="A4" s="179" t="s">
        <v>54</v>
      </c>
      <c r="B4" s="179"/>
      <c r="C4" s="179"/>
      <c r="D4" s="179"/>
      <c r="E4" s="179"/>
      <c r="F4" s="179"/>
      <c r="G4" s="179"/>
      <c r="H4" s="179"/>
      <c r="I4" s="179"/>
      <c r="J4" s="179"/>
      <c r="K4" s="19"/>
      <c r="L4" s="19"/>
    </row>
    <row r="5" spans="1:12" s="14" customFormat="1" ht="15" customHeight="1">
      <c r="A5" s="179" t="s">
        <v>55</v>
      </c>
      <c r="B5" s="179"/>
      <c r="C5" s="179"/>
      <c r="D5" s="179"/>
      <c r="E5" s="179"/>
      <c r="F5" s="179"/>
      <c r="G5" s="179"/>
      <c r="H5" s="179"/>
      <c r="I5" s="179"/>
      <c r="J5" s="179"/>
      <c r="K5" s="19"/>
      <c r="L5" s="19"/>
    </row>
    <row r="6" ht="15.75" customHeight="1">
      <c r="J6" s="18" t="s">
        <v>21</v>
      </c>
    </row>
    <row r="7" spans="1:12" s="5" customFormat="1" ht="42.75" customHeight="1">
      <c r="A7" s="108" t="s">
        <v>0</v>
      </c>
      <c r="B7" s="184" t="s">
        <v>1</v>
      </c>
      <c r="C7" s="184"/>
      <c r="D7" s="109" t="s">
        <v>7</v>
      </c>
      <c r="E7" s="109" t="s">
        <v>8</v>
      </c>
      <c r="F7" s="110" t="s">
        <v>30</v>
      </c>
      <c r="G7" s="130" t="s">
        <v>67</v>
      </c>
      <c r="H7" s="130" t="s">
        <v>57</v>
      </c>
      <c r="I7" s="111" t="s">
        <v>56</v>
      </c>
      <c r="J7" s="111" t="s">
        <v>69</v>
      </c>
      <c r="K7" s="4"/>
      <c r="L7" s="4"/>
    </row>
    <row r="8" spans="1:12" s="1" customFormat="1" ht="12" customHeight="1">
      <c r="A8" s="2" t="s">
        <v>9</v>
      </c>
      <c r="B8" s="182" t="s">
        <v>10</v>
      </c>
      <c r="C8" s="183"/>
      <c r="D8" s="2" t="s">
        <v>11</v>
      </c>
      <c r="E8" s="2" t="s">
        <v>12</v>
      </c>
      <c r="F8" s="2" t="s">
        <v>13</v>
      </c>
      <c r="G8" s="2" t="s">
        <v>14</v>
      </c>
      <c r="H8" s="2" t="s">
        <v>15</v>
      </c>
      <c r="I8" s="2" t="s">
        <v>16</v>
      </c>
      <c r="J8" s="2" t="s">
        <v>68</v>
      </c>
      <c r="K8" s="3"/>
      <c r="L8" s="3"/>
    </row>
    <row r="9" spans="1:12" s="21" customFormat="1" ht="3.75" customHeight="1">
      <c r="A9" s="22"/>
      <c r="B9" s="23"/>
      <c r="C9" s="24"/>
      <c r="D9" s="22"/>
      <c r="E9" s="22"/>
      <c r="F9" s="22"/>
      <c r="G9" s="23"/>
      <c r="H9" s="23"/>
      <c r="I9" s="22"/>
      <c r="J9" s="22"/>
      <c r="K9" s="20"/>
      <c r="L9" s="20"/>
    </row>
    <row r="10" spans="1:12" s="29" customFormat="1" ht="10.5" customHeight="1">
      <c r="A10" s="25" t="s">
        <v>17</v>
      </c>
      <c r="B10" s="185" t="s">
        <v>6</v>
      </c>
      <c r="C10" s="186"/>
      <c r="D10" s="26"/>
      <c r="E10" s="26"/>
      <c r="F10" s="27"/>
      <c r="G10" s="69">
        <f>SUM(G11:G14)</f>
        <v>32300</v>
      </c>
      <c r="H10" s="69">
        <f>SUM(H11:H14)</f>
        <v>2639252</v>
      </c>
      <c r="I10" s="138">
        <f>SUM(I11:I14)</f>
        <v>2448905.93</v>
      </c>
      <c r="J10" s="139">
        <f>IF(H10&gt;0,I10/H10*100,"-")</f>
        <v>92.78787815638674</v>
      </c>
      <c r="K10" s="28"/>
      <c r="L10" s="28"/>
    </row>
    <row r="11" spans="1:12" s="29" customFormat="1" ht="10.5" customHeight="1">
      <c r="A11" s="27"/>
      <c r="B11" s="30"/>
      <c r="C11" s="31"/>
      <c r="D11" s="26"/>
      <c r="E11" s="26"/>
      <c r="F11" s="115" t="s">
        <v>32</v>
      </c>
      <c r="G11" s="70">
        <f>G18+G46</f>
        <v>0</v>
      </c>
      <c r="H11" s="70">
        <f aca="true" t="shared" si="0" ref="H11:I13">H18+H46</f>
        <v>1319546</v>
      </c>
      <c r="I11" s="140">
        <f t="shared" si="0"/>
        <v>1280823.6</v>
      </c>
      <c r="J11" s="141">
        <f>IF(H11&gt;0,I11/H11*100,"-")</f>
        <v>97.065475549924</v>
      </c>
      <c r="K11" s="28"/>
      <c r="L11" s="28"/>
    </row>
    <row r="12" spans="1:12" s="29" customFormat="1" ht="10.5" customHeight="1">
      <c r="A12" s="27"/>
      <c r="B12" s="30"/>
      <c r="C12" s="31"/>
      <c r="D12" s="26"/>
      <c r="E12" s="26"/>
      <c r="F12" s="32" t="s">
        <v>23</v>
      </c>
      <c r="G12" s="70">
        <f>G19+G47</f>
        <v>32089</v>
      </c>
      <c r="H12" s="70">
        <f t="shared" si="0"/>
        <v>1299146</v>
      </c>
      <c r="I12" s="140">
        <f t="shared" si="0"/>
        <v>1163097.1099999999</v>
      </c>
      <c r="J12" s="141">
        <f>IF(H12&gt;0,I12/H12*100,"-")</f>
        <v>89.52782135341215</v>
      </c>
      <c r="K12" s="28"/>
      <c r="L12" s="28"/>
    </row>
    <row r="13" spans="1:12" s="29" customFormat="1" ht="10.5" customHeight="1">
      <c r="A13" s="27"/>
      <c r="B13" s="30"/>
      <c r="C13" s="31"/>
      <c r="D13" s="26"/>
      <c r="E13" s="26"/>
      <c r="F13" s="115" t="s">
        <v>33</v>
      </c>
      <c r="G13" s="70">
        <f>G20+G48</f>
        <v>211</v>
      </c>
      <c r="H13" s="70">
        <f t="shared" si="0"/>
        <v>20560</v>
      </c>
      <c r="I13" s="140">
        <f t="shared" si="0"/>
        <v>4985.22</v>
      </c>
      <c r="J13" s="141">
        <f>IF(H13&gt;0,I13/H13*100,"-")</f>
        <v>24.24717898832685</v>
      </c>
      <c r="K13" s="28"/>
      <c r="L13" s="28"/>
    </row>
    <row r="14" spans="1:12" s="29" customFormat="1" ht="10.5" customHeight="1" hidden="1" outlineLevel="1">
      <c r="A14" s="27"/>
      <c r="B14" s="30"/>
      <c r="C14" s="31"/>
      <c r="D14" s="26"/>
      <c r="E14" s="26"/>
      <c r="F14" s="115"/>
      <c r="G14" s="115"/>
      <c r="H14" s="70"/>
      <c r="I14" s="140"/>
      <c r="J14" s="141"/>
      <c r="K14" s="28"/>
      <c r="L14" s="28"/>
    </row>
    <row r="15" spans="1:10" ht="3.75" customHeight="1" collapsed="1">
      <c r="A15" s="33"/>
      <c r="B15" s="34"/>
      <c r="C15" s="35"/>
      <c r="D15" s="36"/>
      <c r="E15" s="36"/>
      <c r="F15" s="33"/>
      <c r="G15" s="34"/>
      <c r="H15" s="71"/>
      <c r="I15" s="142"/>
      <c r="J15" s="143"/>
    </row>
    <row r="16" spans="1:10" ht="3.75" customHeight="1">
      <c r="A16" s="37"/>
      <c r="B16" s="83"/>
      <c r="C16" s="39"/>
      <c r="D16" s="40"/>
      <c r="E16" s="40"/>
      <c r="F16" s="37"/>
      <c r="G16" s="38"/>
      <c r="H16" s="72"/>
      <c r="I16" s="144"/>
      <c r="J16" s="145"/>
    </row>
    <row r="17" spans="1:12" s="29" customFormat="1" ht="10.5" customHeight="1">
      <c r="A17" s="84" t="s">
        <v>18</v>
      </c>
      <c r="B17" s="187" t="s">
        <v>28</v>
      </c>
      <c r="C17" s="188"/>
      <c r="D17" s="85"/>
      <c r="E17" s="85"/>
      <c r="F17" s="86"/>
      <c r="G17" s="87">
        <f>G19+G21</f>
        <v>0</v>
      </c>
      <c r="H17" s="87">
        <f>H19+H21</f>
        <v>7339</v>
      </c>
      <c r="I17" s="146">
        <f>I19+I21</f>
        <v>7329.54</v>
      </c>
      <c r="J17" s="147">
        <f>IF(H17&gt;0,I17/H17*100,"-")</f>
        <v>99.8710996048508</v>
      </c>
      <c r="K17" s="28"/>
      <c r="L17" s="28"/>
    </row>
    <row r="18" spans="1:12" s="29" customFormat="1" ht="10.5" customHeight="1">
      <c r="A18" s="86"/>
      <c r="B18" s="88"/>
      <c r="C18" s="89"/>
      <c r="D18" s="85"/>
      <c r="E18" s="85"/>
      <c r="F18" s="116" t="s">
        <v>32</v>
      </c>
      <c r="G18" s="112">
        <f>G25</f>
        <v>0</v>
      </c>
      <c r="H18" s="112">
        <f aca="true" t="shared" si="1" ref="H18:I20">H25</f>
        <v>0</v>
      </c>
      <c r="I18" s="112">
        <f t="shared" si="1"/>
        <v>0</v>
      </c>
      <c r="J18" s="148" t="str">
        <f>IF(H18&gt;0,I18/H18*100,"-")</f>
        <v>-</v>
      </c>
      <c r="K18" s="28"/>
      <c r="L18" s="28"/>
    </row>
    <row r="19" spans="1:12" s="29" customFormat="1" ht="10.5" customHeight="1">
      <c r="A19" s="86"/>
      <c r="B19" s="88"/>
      <c r="C19" s="89"/>
      <c r="D19" s="85"/>
      <c r="E19" s="85"/>
      <c r="F19" s="90" t="s">
        <v>23</v>
      </c>
      <c r="G19" s="112">
        <f>G26</f>
        <v>0</v>
      </c>
      <c r="H19" s="112">
        <f t="shared" si="1"/>
        <v>7339</v>
      </c>
      <c r="I19" s="112">
        <f t="shared" si="1"/>
        <v>7329.54</v>
      </c>
      <c r="J19" s="148">
        <f>IF(H19&gt;0,I19/H19*100,"-")</f>
        <v>99.8710996048508</v>
      </c>
      <c r="K19" s="28"/>
      <c r="L19" s="28"/>
    </row>
    <row r="20" spans="1:12" s="29" customFormat="1" ht="10.5" customHeight="1">
      <c r="A20" s="86"/>
      <c r="B20" s="88"/>
      <c r="C20" s="89"/>
      <c r="D20" s="85"/>
      <c r="E20" s="85"/>
      <c r="F20" s="116" t="s">
        <v>33</v>
      </c>
      <c r="G20" s="112">
        <f>G27</f>
        <v>0</v>
      </c>
      <c r="H20" s="112">
        <f t="shared" si="1"/>
        <v>0</v>
      </c>
      <c r="I20" s="112">
        <f t="shared" si="1"/>
        <v>0</v>
      </c>
      <c r="J20" s="148" t="str">
        <f>IF(H20&gt;0,I20/H20*100,"-")</f>
        <v>-</v>
      </c>
      <c r="K20" s="28"/>
      <c r="L20" s="28"/>
    </row>
    <row r="21" spans="1:12" s="29" customFormat="1" ht="10.5" customHeight="1" hidden="1" outlineLevel="1">
      <c r="A21" s="86"/>
      <c r="B21" s="88"/>
      <c r="C21" s="89"/>
      <c r="D21" s="85"/>
      <c r="E21" s="85"/>
      <c r="F21" s="116"/>
      <c r="G21" s="116"/>
      <c r="H21" s="112"/>
      <c r="I21" s="112"/>
      <c r="J21" s="148"/>
      <c r="K21" s="28"/>
      <c r="L21" s="28"/>
    </row>
    <row r="22" spans="1:12" s="29" customFormat="1" ht="3.75" customHeight="1" collapsed="1">
      <c r="A22" s="91"/>
      <c r="B22" s="92"/>
      <c r="C22" s="93"/>
      <c r="D22" s="94"/>
      <c r="E22" s="94"/>
      <c r="F22" s="95"/>
      <c r="G22" s="95"/>
      <c r="H22" s="96"/>
      <c r="I22" s="149"/>
      <c r="J22" s="150"/>
      <c r="K22" s="28"/>
      <c r="L22" s="28"/>
    </row>
    <row r="23" spans="1:12" s="29" customFormat="1" ht="3.75" customHeight="1">
      <c r="A23" s="98"/>
      <c r="B23" s="99"/>
      <c r="C23" s="100"/>
      <c r="D23" s="101"/>
      <c r="E23" s="101"/>
      <c r="F23" s="102"/>
      <c r="G23" s="102"/>
      <c r="H23" s="103"/>
      <c r="I23" s="151"/>
      <c r="J23" s="152"/>
      <c r="K23" s="28"/>
      <c r="L23" s="28"/>
    </row>
    <row r="24" spans="1:10" ht="10.5" customHeight="1">
      <c r="A24" s="97" t="s">
        <v>19</v>
      </c>
      <c r="B24" s="189" t="s">
        <v>26</v>
      </c>
      <c r="C24" s="181"/>
      <c r="D24" s="55"/>
      <c r="E24" s="55"/>
      <c r="F24" s="56"/>
      <c r="G24" s="77">
        <f>SUM(G25:G28)</f>
        <v>0</v>
      </c>
      <c r="H24" s="77">
        <f>SUM(H25:H28)</f>
        <v>7339</v>
      </c>
      <c r="I24" s="153">
        <f>SUM(I25:I28)</f>
        <v>7329.54</v>
      </c>
      <c r="J24" s="154">
        <f>IF(H24&gt;0,I24/H24*100,"-")</f>
        <v>99.8710996048508</v>
      </c>
    </row>
    <row r="25" spans="1:10" ht="10.5" customHeight="1">
      <c r="A25" s="56"/>
      <c r="B25" s="58"/>
      <c r="C25" s="59"/>
      <c r="D25" s="55"/>
      <c r="E25" s="55"/>
      <c r="F25" s="117" t="s">
        <v>32</v>
      </c>
      <c r="G25" s="78">
        <f>G32+G39</f>
        <v>0</v>
      </c>
      <c r="H25" s="78">
        <f aca="true" t="shared" si="2" ref="H25:I27">H32+H39</f>
        <v>0</v>
      </c>
      <c r="I25" s="155">
        <f t="shared" si="2"/>
        <v>0</v>
      </c>
      <c r="J25" s="156" t="str">
        <f>IF(H25&gt;0,I25/H25*100,"-")</f>
        <v>-</v>
      </c>
    </row>
    <row r="26" spans="1:12" s="29" customFormat="1" ht="10.5" customHeight="1">
      <c r="A26" s="56"/>
      <c r="B26" s="58"/>
      <c r="C26" s="59"/>
      <c r="D26" s="55"/>
      <c r="E26" s="55"/>
      <c r="F26" s="60" t="s">
        <v>23</v>
      </c>
      <c r="G26" s="78">
        <f>G33+G40</f>
        <v>0</v>
      </c>
      <c r="H26" s="78">
        <f t="shared" si="2"/>
        <v>7339</v>
      </c>
      <c r="I26" s="155">
        <f t="shared" si="2"/>
        <v>7329.54</v>
      </c>
      <c r="J26" s="156">
        <f>IF(H26&gt;0,I26/H26*100,"-")</f>
        <v>99.8710996048508</v>
      </c>
      <c r="K26" s="28"/>
      <c r="L26" s="28"/>
    </row>
    <row r="27" spans="1:12" s="29" customFormat="1" ht="10.5" customHeight="1">
      <c r="A27" s="56"/>
      <c r="B27" s="58"/>
      <c r="C27" s="59"/>
      <c r="D27" s="55"/>
      <c r="E27" s="55"/>
      <c r="F27" s="117" t="s">
        <v>33</v>
      </c>
      <c r="G27" s="78">
        <f>G34+G41</f>
        <v>0</v>
      </c>
      <c r="H27" s="78">
        <f t="shared" si="2"/>
        <v>0</v>
      </c>
      <c r="I27" s="155">
        <f t="shared" si="2"/>
        <v>0</v>
      </c>
      <c r="J27" s="156" t="str">
        <f>IF(H27&gt;0,I27/H27*100,"-")</f>
        <v>-</v>
      </c>
      <c r="K27" s="28"/>
      <c r="L27" s="28"/>
    </row>
    <row r="28" spans="1:12" s="29" customFormat="1" ht="10.5" customHeight="1" hidden="1" outlineLevel="1">
      <c r="A28" s="56"/>
      <c r="B28" s="58"/>
      <c r="C28" s="59"/>
      <c r="D28" s="55"/>
      <c r="E28" s="55"/>
      <c r="F28" s="117"/>
      <c r="G28" s="117"/>
      <c r="H28" s="78"/>
      <c r="I28" s="155"/>
      <c r="J28" s="156"/>
      <c r="K28" s="28"/>
      <c r="L28" s="28"/>
    </row>
    <row r="29" spans="1:12" s="29" customFormat="1" ht="3.75" customHeight="1" collapsed="1">
      <c r="A29" s="61"/>
      <c r="B29" s="62"/>
      <c r="C29" s="63"/>
      <c r="D29" s="64"/>
      <c r="E29" s="64"/>
      <c r="F29" s="61"/>
      <c r="G29" s="62"/>
      <c r="H29" s="79"/>
      <c r="I29" s="157"/>
      <c r="J29" s="158"/>
      <c r="K29" s="28"/>
      <c r="L29" s="28"/>
    </row>
    <row r="30" spans="1:12" s="29" customFormat="1" ht="3.75" customHeight="1">
      <c r="A30" s="114"/>
      <c r="B30" s="6"/>
      <c r="C30" s="105"/>
      <c r="D30" s="7"/>
      <c r="E30" s="7"/>
      <c r="F30" s="7"/>
      <c r="G30" s="6"/>
      <c r="H30" s="65"/>
      <c r="I30" s="159"/>
      <c r="J30" s="160"/>
      <c r="K30" s="28"/>
      <c r="L30" s="28"/>
    </row>
    <row r="31" spans="1:37" ht="10.5" customHeight="1">
      <c r="A31" s="177">
        <v>1</v>
      </c>
      <c r="B31" s="8" t="s">
        <v>2</v>
      </c>
      <c r="C31" s="104" t="s">
        <v>44</v>
      </c>
      <c r="D31" s="177">
        <v>801</v>
      </c>
      <c r="E31" s="177">
        <v>80130</v>
      </c>
      <c r="F31" s="9" t="s">
        <v>27</v>
      </c>
      <c r="G31" s="80">
        <f>SUM(G32:G35)</f>
        <v>0</v>
      </c>
      <c r="H31" s="80">
        <f>SUM(H32:H35)</f>
        <v>7339</v>
      </c>
      <c r="I31" s="161">
        <f>SUM(I32:I35)</f>
        <v>7329.54</v>
      </c>
      <c r="J31" s="162">
        <f>IF(H31&gt;0,I31/H31*100,"-")</f>
        <v>99.8710996048508</v>
      </c>
      <c r="K31" s="126"/>
      <c r="L31" s="126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7"/>
      <c r="AF31" s="127"/>
      <c r="AG31" s="127"/>
      <c r="AH31" s="127"/>
      <c r="AI31" s="127"/>
      <c r="AJ31" s="127"/>
      <c r="AK31" s="127"/>
    </row>
    <row r="32" spans="1:37" s="53" customFormat="1" ht="10.5" customHeight="1">
      <c r="A32" s="177"/>
      <c r="B32" s="8" t="s">
        <v>3</v>
      </c>
      <c r="C32" s="81"/>
      <c r="D32" s="177"/>
      <c r="E32" s="177"/>
      <c r="F32" s="11" t="s">
        <v>32</v>
      </c>
      <c r="G32" s="67">
        <v>0</v>
      </c>
      <c r="H32" s="67">
        <v>0</v>
      </c>
      <c r="I32" s="163">
        <v>0</v>
      </c>
      <c r="J32" s="164" t="str">
        <f>IF(H32&gt;0,I32/H32*100,"-")</f>
        <v>-</v>
      </c>
      <c r="K32" s="126"/>
      <c r="L32" s="126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127"/>
      <c r="AF32" s="127"/>
      <c r="AG32" s="127"/>
      <c r="AH32" s="127"/>
      <c r="AI32" s="127"/>
      <c r="AJ32" s="127"/>
      <c r="AK32" s="127"/>
    </row>
    <row r="33" spans="1:37" s="53" customFormat="1" ht="10.5" customHeight="1">
      <c r="A33" s="177"/>
      <c r="B33" s="8" t="s">
        <v>4</v>
      </c>
      <c r="C33" s="10" t="s">
        <v>45</v>
      </c>
      <c r="D33" s="177"/>
      <c r="E33" s="177"/>
      <c r="F33" s="11" t="s">
        <v>23</v>
      </c>
      <c r="G33" s="67">
        <v>0</v>
      </c>
      <c r="H33" s="67">
        <v>7339</v>
      </c>
      <c r="I33" s="163">
        <v>7329.54</v>
      </c>
      <c r="J33" s="164">
        <f>IF(H33&gt;0,I33/H33*100,"-")</f>
        <v>99.8710996048508</v>
      </c>
      <c r="K33" s="126"/>
      <c r="L33" s="126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7"/>
      <c r="AD33" s="127"/>
      <c r="AE33" s="127"/>
      <c r="AF33" s="127"/>
      <c r="AG33" s="127"/>
      <c r="AH33" s="127"/>
      <c r="AI33" s="127"/>
      <c r="AJ33" s="127"/>
      <c r="AK33" s="127"/>
    </row>
    <row r="34" spans="1:37" s="57" customFormat="1" ht="10.5" customHeight="1">
      <c r="A34" s="177"/>
      <c r="B34" s="8" t="s">
        <v>5</v>
      </c>
      <c r="C34" s="10" t="s">
        <v>46</v>
      </c>
      <c r="D34" s="177"/>
      <c r="E34" s="177"/>
      <c r="F34" s="11" t="s">
        <v>33</v>
      </c>
      <c r="G34" s="67">
        <v>0</v>
      </c>
      <c r="H34" s="67">
        <v>0</v>
      </c>
      <c r="I34" s="163">
        <v>0</v>
      </c>
      <c r="J34" s="164" t="str">
        <f>IF(H34&gt;0,I34/H34*100,"-")</f>
        <v>-</v>
      </c>
      <c r="K34" s="128"/>
      <c r="L34" s="128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9"/>
      <c r="AG34" s="129"/>
      <c r="AH34" s="129"/>
      <c r="AI34" s="129"/>
      <c r="AJ34" s="129"/>
      <c r="AK34" s="129"/>
    </row>
    <row r="35" spans="1:37" s="57" customFormat="1" ht="10.5" customHeight="1" outlineLevel="1">
      <c r="A35" s="177"/>
      <c r="B35" s="8"/>
      <c r="C35" s="10"/>
      <c r="D35" s="177"/>
      <c r="E35" s="177"/>
      <c r="F35" s="11"/>
      <c r="G35" s="175"/>
      <c r="H35" s="67"/>
      <c r="I35" s="163"/>
      <c r="J35" s="164"/>
      <c r="K35" s="128"/>
      <c r="L35" s="128"/>
      <c r="M35" s="129"/>
      <c r="N35" s="129"/>
      <c r="O35" s="129"/>
      <c r="P35" s="129"/>
      <c r="Q35" s="129"/>
      <c r="R35" s="129"/>
      <c r="S35" s="129"/>
      <c r="T35" s="129"/>
      <c r="U35" s="129"/>
      <c r="V35" s="129"/>
      <c r="W35" s="129"/>
      <c r="X35" s="129"/>
      <c r="Y35" s="129"/>
      <c r="Z35" s="129"/>
      <c r="AA35" s="129"/>
      <c r="AB35" s="129"/>
      <c r="AC35" s="129"/>
      <c r="AD35" s="129"/>
      <c r="AE35" s="129"/>
      <c r="AF35" s="129"/>
      <c r="AG35" s="129"/>
      <c r="AH35" s="129"/>
      <c r="AI35" s="129"/>
      <c r="AJ35" s="129"/>
      <c r="AK35" s="129"/>
    </row>
    <row r="36" spans="1:37" s="57" customFormat="1" ht="3.75" customHeight="1">
      <c r="A36" s="82"/>
      <c r="B36" s="12"/>
      <c r="C36" s="120"/>
      <c r="D36" s="82"/>
      <c r="E36" s="82"/>
      <c r="F36" s="121"/>
      <c r="G36" s="176"/>
      <c r="H36" s="66"/>
      <c r="I36" s="165"/>
      <c r="J36" s="166"/>
      <c r="K36" s="128"/>
      <c r="L36" s="128"/>
      <c r="M36" s="129"/>
      <c r="N36" s="129"/>
      <c r="O36" s="129"/>
      <c r="P36" s="129"/>
      <c r="Q36" s="129"/>
      <c r="R36" s="129"/>
      <c r="S36" s="129"/>
      <c r="T36" s="129"/>
      <c r="U36" s="129"/>
      <c r="V36" s="129"/>
      <c r="W36" s="129"/>
      <c r="X36" s="129"/>
      <c r="Y36" s="129"/>
      <c r="Z36" s="129"/>
      <c r="AA36" s="129"/>
      <c r="AB36" s="129"/>
      <c r="AC36" s="129"/>
      <c r="AD36" s="129"/>
      <c r="AE36" s="129"/>
      <c r="AF36" s="129"/>
      <c r="AG36" s="129"/>
      <c r="AH36" s="129"/>
      <c r="AI36" s="129"/>
      <c r="AJ36" s="129"/>
      <c r="AK36" s="129"/>
    </row>
    <row r="37" spans="1:37" s="57" customFormat="1" ht="3.75" customHeight="1" hidden="1" outlineLevel="1">
      <c r="A37" s="119"/>
      <c r="B37" s="8"/>
      <c r="C37" s="10"/>
      <c r="D37" s="119"/>
      <c r="E37" s="119"/>
      <c r="F37" s="11"/>
      <c r="G37" s="175"/>
      <c r="H37" s="67"/>
      <c r="I37" s="163"/>
      <c r="J37" s="164"/>
      <c r="K37" s="128"/>
      <c r="L37" s="128"/>
      <c r="M37" s="129"/>
      <c r="N37" s="129"/>
      <c r="O37" s="129"/>
      <c r="P37" s="129"/>
      <c r="Q37" s="129"/>
      <c r="R37" s="129"/>
      <c r="S37" s="129"/>
      <c r="T37" s="129"/>
      <c r="U37" s="129"/>
      <c r="V37" s="129"/>
      <c r="W37" s="129"/>
      <c r="X37" s="129"/>
      <c r="Y37" s="129"/>
      <c r="Z37" s="129"/>
      <c r="AA37" s="129"/>
      <c r="AB37" s="129"/>
      <c r="AC37" s="129"/>
      <c r="AD37" s="129"/>
      <c r="AE37" s="129"/>
      <c r="AF37" s="129"/>
      <c r="AG37" s="129"/>
      <c r="AH37" s="129"/>
      <c r="AI37" s="129"/>
      <c r="AJ37" s="129"/>
      <c r="AK37" s="129"/>
    </row>
    <row r="38" spans="1:37" s="57" customFormat="1" ht="10.5" customHeight="1" hidden="1" outlineLevel="1">
      <c r="A38" s="177">
        <v>2</v>
      </c>
      <c r="B38" s="8" t="s">
        <v>2</v>
      </c>
      <c r="C38" s="104" t="s">
        <v>34</v>
      </c>
      <c r="D38" s="177">
        <v>801</v>
      </c>
      <c r="E38" s="177">
        <v>80130</v>
      </c>
      <c r="F38" s="9" t="s">
        <v>27</v>
      </c>
      <c r="G38" s="174"/>
      <c r="H38" s="80">
        <f>SUM(H39:H42)</f>
        <v>0</v>
      </c>
      <c r="I38" s="161">
        <f>SUM(I39:I42)</f>
        <v>0</v>
      </c>
      <c r="J38" s="162" t="str">
        <f>IF(H38&gt;0,I38/H38*100,"-")</f>
        <v>-</v>
      </c>
      <c r="K38" s="128"/>
      <c r="L38" s="128"/>
      <c r="M38" s="129"/>
      <c r="N38" s="129"/>
      <c r="O38" s="129"/>
      <c r="P38" s="129"/>
      <c r="Q38" s="129"/>
      <c r="R38" s="129"/>
      <c r="S38" s="129"/>
      <c r="T38" s="129"/>
      <c r="U38" s="129"/>
      <c r="V38" s="129"/>
      <c r="W38" s="129"/>
      <c r="X38" s="129"/>
      <c r="Y38" s="129"/>
      <c r="Z38" s="129"/>
      <c r="AA38" s="129"/>
      <c r="AB38" s="129"/>
      <c r="AC38" s="129"/>
      <c r="AD38" s="129"/>
      <c r="AE38" s="129"/>
      <c r="AF38" s="129"/>
      <c r="AG38" s="129"/>
      <c r="AH38" s="129"/>
      <c r="AI38" s="129"/>
      <c r="AJ38" s="129"/>
      <c r="AK38" s="129"/>
    </row>
    <row r="39" spans="1:37" s="57" customFormat="1" ht="10.5" customHeight="1" hidden="1" outlineLevel="1">
      <c r="A39" s="177"/>
      <c r="B39" s="8" t="s">
        <v>3</v>
      </c>
      <c r="C39" s="81"/>
      <c r="D39" s="177"/>
      <c r="E39" s="177"/>
      <c r="F39" s="11" t="s">
        <v>32</v>
      </c>
      <c r="G39" s="175"/>
      <c r="H39" s="67"/>
      <c r="I39" s="163"/>
      <c r="J39" s="164" t="str">
        <f>IF(H39&gt;0,I39/H39*100,"-")</f>
        <v>-</v>
      </c>
      <c r="K39" s="128"/>
      <c r="L39" s="128"/>
      <c r="M39" s="129"/>
      <c r="N39" s="129"/>
      <c r="O39" s="129"/>
      <c r="P39" s="129"/>
      <c r="Q39" s="129"/>
      <c r="R39" s="129"/>
      <c r="S39" s="129"/>
      <c r="T39" s="129"/>
      <c r="U39" s="129"/>
      <c r="V39" s="129"/>
      <c r="W39" s="129"/>
      <c r="X39" s="129"/>
      <c r="Y39" s="129"/>
      <c r="Z39" s="129"/>
      <c r="AA39" s="129"/>
      <c r="AB39" s="129"/>
      <c r="AC39" s="129"/>
      <c r="AD39" s="129"/>
      <c r="AE39" s="129"/>
      <c r="AF39" s="129"/>
      <c r="AG39" s="129"/>
      <c r="AH39" s="129"/>
      <c r="AI39" s="129"/>
      <c r="AJ39" s="129"/>
      <c r="AK39" s="129"/>
    </row>
    <row r="40" spans="1:37" s="57" customFormat="1" ht="10.5" customHeight="1" hidden="1" outlineLevel="1">
      <c r="A40" s="177"/>
      <c r="B40" s="8" t="s">
        <v>4</v>
      </c>
      <c r="C40" s="10"/>
      <c r="D40" s="177"/>
      <c r="E40" s="177"/>
      <c r="F40" s="11" t="s">
        <v>23</v>
      </c>
      <c r="G40" s="175"/>
      <c r="H40" s="67"/>
      <c r="I40" s="163"/>
      <c r="J40" s="164" t="str">
        <f>IF(H40&gt;0,I40/H40*100,"-")</f>
        <v>-</v>
      </c>
      <c r="K40" s="128"/>
      <c r="L40" s="128"/>
      <c r="M40" s="129"/>
      <c r="N40" s="129"/>
      <c r="O40" s="129"/>
      <c r="P40" s="129"/>
      <c r="Q40" s="129"/>
      <c r="R40" s="129"/>
      <c r="S40" s="129"/>
      <c r="T40" s="129"/>
      <c r="U40" s="129"/>
      <c r="V40" s="129"/>
      <c r="W40" s="129"/>
      <c r="X40" s="129"/>
      <c r="Y40" s="129"/>
      <c r="Z40" s="129"/>
      <c r="AA40" s="129"/>
      <c r="AB40" s="129"/>
      <c r="AC40" s="129"/>
      <c r="AD40" s="129"/>
      <c r="AE40" s="129"/>
      <c r="AF40" s="129"/>
      <c r="AG40" s="129"/>
      <c r="AH40" s="129"/>
      <c r="AI40" s="129"/>
      <c r="AJ40" s="129"/>
      <c r="AK40" s="129"/>
    </row>
    <row r="41" spans="1:37" s="57" customFormat="1" ht="10.5" customHeight="1" hidden="1" outlineLevel="1">
      <c r="A41" s="177"/>
      <c r="B41" s="8" t="s">
        <v>5</v>
      </c>
      <c r="C41" s="10" t="s">
        <v>35</v>
      </c>
      <c r="D41" s="177"/>
      <c r="E41" s="177"/>
      <c r="F41" s="11" t="s">
        <v>25</v>
      </c>
      <c r="G41" s="175"/>
      <c r="H41" s="67"/>
      <c r="I41" s="163"/>
      <c r="J41" s="164" t="str">
        <f>IF(H41&gt;0,I41/H41*100,"-")</f>
        <v>-</v>
      </c>
      <c r="K41" s="128"/>
      <c r="L41" s="128"/>
      <c r="M41" s="129"/>
      <c r="N41" s="129"/>
      <c r="O41" s="129"/>
      <c r="P41" s="129"/>
      <c r="Q41" s="129"/>
      <c r="R41" s="129"/>
      <c r="S41" s="129"/>
      <c r="T41" s="129"/>
      <c r="U41" s="129"/>
      <c r="V41" s="129"/>
      <c r="W41" s="129"/>
      <c r="X41" s="129"/>
      <c r="Y41" s="129"/>
      <c r="Z41" s="129"/>
      <c r="AA41" s="129"/>
      <c r="AB41" s="129"/>
      <c r="AC41" s="129"/>
      <c r="AD41" s="129"/>
      <c r="AE41" s="129"/>
      <c r="AF41" s="129"/>
      <c r="AG41" s="129"/>
      <c r="AH41" s="129"/>
      <c r="AI41" s="129"/>
      <c r="AJ41" s="129"/>
      <c r="AK41" s="129"/>
    </row>
    <row r="42" spans="1:37" s="57" customFormat="1" ht="10.5" customHeight="1" hidden="1" outlineLevel="1">
      <c r="A42" s="177"/>
      <c r="B42" s="8"/>
      <c r="C42" s="10" t="s">
        <v>36</v>
      </c>
      <c r="D42" s="177"/>
      <c r="E42" s="177"/>
      <c r="F42" s="11" t="s">
        <v>33</v>
      </c>
      <c r="G42" s="175"/>
      <c r="H42" s="67"/>
      <c r="I42" s="163"/>
      <c r="J42" s="164" t="str">
        <f>IF(H42&gt;0,I42/H42*100,"-")</f>
        <v>-</v>
      </c>
      <c r="K42" s="128"/>
      <c r="L42" s="128"/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29"/>
      <c r="X42" s="129"/>
      <c r="Y42" s="129"/>
      <c r="Z42" s="129"/>
      <c r="AA42" s="129"/>
      <c r="AB42" s="129"/>
      <c r="AC42" s="129"/>
      <c r="AD42" s="129"/>
      <c r="AE42" s="129"/>
      <c r="AF42" s="129"/>
      <c r="AG42" s="129"/>
      <c r="AH42" s="129"/>
      <c r="AI42" s="129"/>
      <c r="AJ42" s="129"/>
      <c r="AK42" s="129"/>
    </row>
    <row r="43" spans="1:37" s="57" customFormat="1" ht="3.75" customHeight="1" hidden="1" outlineLevel="1">
      <c r="A43" s="82"/>
      <c r="B43" s="12"/>
      <c r="C43" s="107"/>
      <c r="D43" s="13"/>
      <c r="E43" s="13"/>
      <c r="F43" s="13"/>
      <c r="G43" s="12"/>
      <c r="H43" s="66"/>
      <c r="I43" s="165"/>
      <c r="J43" s="166"/>
      <c r="K43" s="128"/>
      <c r="L43" s="128"/>
      <c r="M43" s="129"/>
      <c r="N43" s="129"/>
      <c r="O43" s="129"/>
      <c r="P43" s="129"/>
      <c r="Q43" s="129"/>
      <c r="R43" s="129"/>
      <c r="S43" s="129"/>
      <c r="T43" s="129"/>
      <c r="U43" s="129"/>
      <c r="V43" s="129"/>
      <c r="W43" s="129"/>
      <c r="X43" s="129"/>
      <c r="Y43" s="129"/>
      <c r="Z43" s="129"/>
      <c r="AA43" s="129"/>
      <c r="AB43" s="129"/>
      <c r="AC43" s="129"/>
      <c r="AD43" s="129"/>
      <c r="AE43" s="129"/>
      <c r="AF43" s="129"/>
      <c r="AG43" s="129"/>
      <c r="AH43" s="129"/>
      <c r="AI43" s="129"/>
      <c r="AJ43" s="129"/>
      <c r="AK43" s="129"/>
    </row>
    <row r="44" spans="1:10" ht="3.75" customHeight="1" collapsed="1">
      <c r="A44" s="40"/>
      <c r="B44" s="38"/>
      <c r="C44" s="39"/>
      <c r="D44" s="40"/>
      <c r="E44" s="40"/>
      <c r="F44" s="37"/>
      <c r="G44" s="38"/>
      <c r="H44" s="72"/>
      <c r="I44" s="144"/>
      <c r="J44" s="145"/>
    </row>
    <row r="45" spans="1:10" ht="10.5" customHeight="1">
      <c r="A45" s="131" t="s">
        <v>53</v>
      </c>
      <c r="B45" s="187" t="s">
        <v>29</v>
      </c>
      <c r="C45" s="188"/>
      <c r="D45" s="41"/>
      <c r="E45" s="41"/>
      <c r="F45" s="42"/>
      <c r="G45" s="73">
        <f>SUM(G46:G49)</f>
        <v>32300</v>
      </c>
      <c r="H45" s="73">
        <f>SUM(H46:H49)</f>
        <v>2631913</v>
      </c>
      <c r="I45" s="167">
        <f>SUM(I46:I49)</f>
        <v>2441576.39</v>
      </c>
      <c r="J45" s="147">
        <f>IF(H45&gt;0,I45/H45*100,"-")</f>
        <v>92.76812683397971</v>
      </c>
    </row>
    <row r="46" spans="1:10" ht="10.5" customHeight="1">
      <c r="A46" s="42"/>
      <c r="B46" s="43"/>
      <c r="C46" s="44"/>
      <c r="D46" s="41"/>
      <c r="E46" s="41"/>
      <c r="F46" s="116" t="s">
        <v>32</v>
      </c>
      <c r="G46" s="74">
        <f>G53+G81</f>
        <v>0</v>
      </c>
      <c r="H46" s="74">
        <f aca="true" t="shared" si="3" ref="H46:I48">H53+H81</f>
        <v>1319546</v>
      </c>
      <c r="I46" s="112">
        <f t="shared" si="3"/>
        <v>1280823.6</v>
      </c>
      <c r="J46" s="148">
        <f>IF(H46&gt;0,I46/H46*100,"-")</f>
        <v>97.065475549924</v>
      </c>
    </row>
    <row r="47" spans="1:10" ht="10.5" customHeight="1">
      <c r="A47" s="42"/>
      <c r="B47" s="43"/>
      <c r="C47" s="44"/>
      <c r="D47" s="41"/>
      <c r="E47" s="41"/>
      <c r="F47" s="90" t="s">
        <v>23</v>
      </c>
      <c r="G47" s="74">
        <f>G54+G82</f>
        <v>32089</v>
      </c>
      <c r="H47" s="74">
        <f t="shared" si="3"/>
        <v>1291807</v>
      </c>
      <c r="I47" s="112">
        <f t="shared" si="3"/>
        <v>1155767.5699999998</v>
      </c>
      <c r="J47" s="148">
        <f>IF(H47&gt;0,I47/H47*100,"-")</f>
        <v>89.4690592325324</v>
      </c>
    </row>
    <row r="48" spans="1:10" ht="10.5" customHeight="1">
      <c r="A48" s="42"/>
      <c r="B48" s="43"/>
      <c r="C48" s="44"/>
      <c r="D48" s="41"/>
      <c r="E48" s="41"/>
      <c r="F48" s="116" t="s">
        <v>33</v>
      </c>
      <c r="G48" s="74">
        <f>G55+G83</f>
        <v>211</v>
      </c>
      <c r="H48" s="74">
        <f t="shared" si="3"/>
        <v>20560</v>
      </c>
      <c r="I48" s="112">
        <f t="shared" si="3"/>
        <v>4985.22</v>
      </c>
      <c r="J48" s="148">
        <f>IF(H48&gt;0,I48/H48*100,"-")</f>
        <v>24.24717898832685</v>
      </c>
    </row>
    <row r="49" spans="1:10" ht="10.5" customHeight="1" hidden="1" outlineLevel="1">
      <c r="A49" s="42"/>
      <c r="B49" s="43"/>
      <c r="C49" s="44"/>
      <c r="D49" s="41"/>
      <c r="E49" s="41"/>
      <c r="F49" s="116"/>
      <c r="G49" s="116"/>
      <c r="H49" s="74"/>
      <c r="I49" s="112"/>
      <c r="J49" s="148"/>
    </row>
    <row r="50" spans="1:10" ht="3.75" customHeight="1" collapsed="1">
      <c r="A50" s="45"/>
      <c r="B50" s="46"/>
      <c r="C50" s="47"/>
      <c r="D50" s="48"/>
      <c r="E50" s="48"/>
      <c r="F50" s="45"/>
      <c r="G50" s="46"/>
      <c r="H50" s="75"/>
      <c r="I50" s="168"/>
      <c r="J50" s="150"/>
    </row>
    <row r="51" spans="1:10" ht="3.75" customHeight="1">
      <c r="A51" s="49"/>
      <c r="B51" s="50"/>
      <c r="C51" s="51"/>
      <c r="D51" s="52"/>
      <c r="E51" s="52"/>
      <c r="F51" s="49"/>
      <c r="G51" s="50"/>
      <c r="H51" s="76"/>
      <c r="I51" s="169"/>
      <c r="J51" s="170"/>
    </row>
    <row r="52" spans="1:10" ht="10.5" customHeight="1">
      <c r="A52" s="54" t="s">
        <v>19</v>
      </c>
      <c r="B52" s="180" t="s">
        <v>37</v>
      </c>
      <c r="C52" s="181"/>
      <c r="D52" s="55"/>
      <c r="E52" s="55"/>
      <c r="F52" s="56"/>
      <c r="G52" s="77">
        <f>SUM(G53:G56)</f>
        <v>0</v>
      </c>
      <c r="H52" s="77">
        <f>SUM(H53:H56)</f>
        <v>2590510</v>
      </c>
      <c r="I52" s="153">
        <f>SUM(I53:I56)</f>
        <v>2410930.8000000003</v>
      </c>
      <c r="J52" s="154">
        <f>IF(H52&gt;0,I52/H52*100,"-")</f>
        <v>93.06780518121916</v>
      </c>
    </row>
    <row r="53" spans="1:10" ht="10.5" customHeight="1">
      <c r="A53" s="56"/>
      <c r="B53" s="58"/>
      <c r="C53" s="59"/>
      <c r="D53" s="55"/>
      <c r="E53" s="55"/>
      <c r="F53" s="117" t="s">
        <v>32</v>
      </c>
      <c r="G53" s="78">
        <f>G60+G67+G74</f>
        <v>0</v>
      </c>
      <c r="H53" s="78">
        <f aca="true" t="shared" si="4" ref="H53:I55">H60+H67+H74</f>
        <v>1319546</v>
      </c>
      <c r="I53" s="155">
        <f t="shared" si="4"/>
        <v>1280823.6</v>
      </c>
      <c r="J53" s="156">
        <f>IF(H53&gt;0,I53/H53*100,"-")</f>
        <v>97.065475549924</v>
      </c>
    </row>
    <row r="54" spans="1:10" ht="10.5" customHeight="1">
      <c r="A54" s="56"/>
      <c r="B54" s="58"/>
      <c r="C54" s="59"/>
      <c r="D54" s="55"/>
      <c r="E54" s="55"/>
      <c r="F54" s="60" t="s">
        <v>23</v>
      </c>
      <c r="G54" s="78">
        <f>G61+G68+G75</f>
        <v>0</v>
      </c>
      <c r="H54" s="78">
        <f t="shared" si="4"/>
        <v>1250599</v>
      </c>
      <c r="I54" s="155">
        <f t="shared" si="4"/>
        <v>1125315.18</v>
      </c>
      <c r="J54" s="156">
        <f>IF(H54&gt;0,I54/H54*100,"-")</f>
        <v>89.98209498008553</v>
      </c>
    </row>
    <row r="55" spans="1:10" ht="10.5" customHeight="1">
      <c r="A55" s="56"/>
      <c r="B55" s="58"/>
      <c r="C55" s="59"/>
      <c r="D55" s="55"/>
      <c r="E55" s="55"/>
      <c r="F55" s="117" t="s">
        <v>33</v>
      </c>
      <c r="G55" s="78">
        <f>G62+G69+G76</f>
        <v>0</v>
      </c>
      <c r="H55" s="78">
        <f t="shared" si="4"/>
        <v>20365</v>
      </c>
      <c r="I55" s="155">
        <f t="shared" si="4"/>
        <v>4792.02</v>
      </c>
      <c r="J55" s="156">
        <f>IF(H55&gt;0,I55/H55*100,"-")</f>
        <v>23.530665357230546</v>
      </c>
    </row>
    <row r="56" spans="1:10" ht="10.5" customHeight="1" hidden="1" outlineLevel="1">
      <c r="A56" s="56"/>
      <c r="B56" s="58"/>
      <c r="C56" s="59"/>
      <c r="D56" s="55"/>
      <c r="E56" s="55"/>
      <c r="F56" s="117"/>
      <c r="G56" s="117"/>
      <c r="H56" s="78"/>
      <c r="I56" s="155"/>
      <c r="J56" s="156"/>
    </row>
    <row r="57" spans="1:10" ht="3.75" customHeight="1" collapsed="1">
      <c r="A57" s="61"/>
      <c r="B57" s="62"/>
      <c r="C57" s="63"/>
      <c r="D57" s="64"/>
      <c r="E57" s="64"/>
      <c r="F57" s="61"/>
      <c r="G57" s="62"/>
      <c r="H57" s="79"/>
      <c r="I57" s="157"/>
      <c r="J57" s="158"/>
    </row>
    <row r="58" spans="1:10" ht="3.75" customHeight="1">
      <c r="A58" s="7"/>
      <c r="B58" s="6"/>
      <c r="C58" s="105"/>
      <c r="D58" s="7"/>
      <c r="E58" s="7"/>
      <c r="F58" s="7"/>
      <c r="G58" s="6"/>
      <c r="H58" s="65"/>
      <c r="I58" s="159"/>
      <c r="J58" s="160"/>
    </row>
    <row r="59" spans="1:10" ht="10.5" customHeight="1">
      <c r="A59" s="177">
        <v>1</v>
      </c>
      <c r="B59" s="8" t="s">
        <v>2</v>
      </c>
      <c r="C59" s="81" t="s">
        <v>22</v>
      </c>
      <c r="D59" s="177">
        <v>150</v>
      </c>
      <c r="E59" s="177">
        <v>15013</v>
      </c>
      <c r="F59" s="9" t="s">
        <v>27</v>
      </c>
      <c r="G59" s="80">
        <f>SUM(G60:G63)</f>
        <v>0</v>
      </c>
      <c r="H59" s="80">
        <f>SUM(H60:H63)</f>
        <v>25764</v>
      </c>
      <c r="I59" s="161">
        <f>SUM(I60:I63)</f>
        <v>21977.640000000003</v>
      </c>
      <c r="J59" s="162">
        <f>IF(H59&gt;0,I59/H59*100,"-")</f>
        <v>85.30367955286448</v>
      </c>
    </row>
    <row r="60" spans="1:10" ht="10.5" customHeight="1">
      <c r="A60" s="177"/>
      <c r="B60" s="8" t="s">
        <v>3</v>
      </c>
      <c r="C60" s="104" t="s">
        <v>38</v>
      </c>
      <c r="D60" s="177"/>
      <c r="E60" s="177"/>
      <c r="F60" s="11" t="s">
        <v>32</v>
      </c>
      <c r="G60" s="67">
        <v>0</v>
      </c>
      <c r="H60" s="67">
        <v>0</v>
      </c>
      <c r="I60" s="163">
        <v>0</v>
      </c>
      <c r="J60" s="164" t="str">
        <f>IF(H60&gt;0,I60/H60*100,"-")</f>
        <v>-</v>
      </c>
    </row>
    <row r="61" spans="1:10" ht="10.5" customHeight="1">
      <c r="A61" s="177"/>
      <c r="B61" s="8" t="s">
        <v>4</v>
      </c>
      <c r="C61" s="10" t="s">
        <v>39</v>
      </c>
      <c r="D61" s="177"/>
      <c r="E61" s="177"/>
      <c r="F61" s="11" t="s">
        <v>23</v>
      </c>
      <c r="G61" s="67">
        <v>0</v>
      </c>
      <c r="H61" s="67">
        <v>21899</v>
      </c>
      <c r="I61" s="163">
        <v>18680.99</v>
      </c>
      <c r="J61" s="164">
        <f>IF(H61&gt;0,I61/H61*100,"-")</f>
        <v>85.30521941641172</v>
      </c>
    </row>
    <row r="62" spans="1:10" ht="10.5" customHeight="1">
      <c r="A62" s="177"/>
      <c r="B62" s="8" t="s">
        <v>5</v>
      </c>
      <c r="C62" s="10" t="s">
        <v>40</v>
      </c>
      <c r="D62" s="177"/>
      <c r="E62" s="177"/>
      <c r="F62" s="11" t="s">
        <v>33</v>
      </c>
      <c r="G62" s="67">
        <v>0</v>
      </c>
      <c r="H62" s="67">
        <v>3865</v>
      </c>
      <c r="I62" s="163">
        <v>3296.65</v>
      </c>
      <c r="J62" s="164">
        <f>IF(H62&gt;0,I62/H62*100,"-")</f>
        <v>85.29495472186287</v>
      </c>
    </row>
    <row r="63" spans="1:10" ht="10.5" customHeight="1" hidden="1" outlineLevel="1">
      <c r="A63" s="177"/>
      <c r="B63" s="8"/>
      <c r="C63" s="106"/>
      <c r="D63" s="177"/>
      <c r="E63" s="177"/>
      <c r="F63" s="11"/>
      <c r="G63" s="67"/>
      <c r="H63" s="67"/>
      <c r="I63" s="163"/>
      <c r="J63" s="164"/>
    </row>
    <row r="64" spans="1:10" ht="3.75" customHeight="1" collapsed="1">
      <c r="A64" s="82"/>
      <c r="B64" s="12"/>
      <c r="C64" s="107"/>
      <c r="D64" s="82"/>
      <c r="E64" s="82"/>
      <c r="F64" s="13"/>
      <c r="G64" s="66"/>
      <c r="H64" s="66"/>
      <c r="I64" s="165"/>
      <c r="J64" s="166"/>
    </row>
    <row r="65" spans="1:10" ht="3.75" customHeight="1">
      <c r="A65" s="7"/>
      <c r="B65" s="6"/>
      <c r="C65" s="105"/>
      <c r="D65" s="7"/>
      <c r="E65" s="7"/>
      <c r="F65" s="7"/>
      <c r="G65" s="65"/>
      <c r="H65" s="65"/>
      <c r="I65" s="159"/>
      <c r="J65" s="160"/>
    </row>
    <row r="66" spans="1:10" ht="10.5" customHeight="1">
      <c r="A66" s="177">
        <v>2</v>
      </c>
      <c r="B66" s="8" t="s">
        <v>2</v>
      </c>
      <c r="C66" s="104" t="s">
        <v>47</v>
      </c>
      <c r="D66" s="177">
        <v>710</v>
      </c>
      <c r="E66" s="177">
        <v>71095</v>
      </c>
      <c r="F66" s="9" t="s">
        <v>27</v>
      </c>
      <c r="G66" s="80">
        <f>SUM(G67:G70)</f>
        <v>0</v>
      </c>
      <c r="H66" s="80">
        <f>SUM(H67:H70)</f>
        <v>2454746</v>
      </c>
      <c r="I66" s="161">
        <f>SUM(I67:I70)</f>
        <v>2378984.01</v>
      </c>
      <c r="J66" s="162">
        <f>IF(H66&gt;0,I66/H66*100,"-")</f>
        <v>96.91365257342306</v>
      </c>
    </row>
    <row r="67" spans="1:10" ht="10.5" customHeight="1">
      <c r="A67" s="177"/>
      <c r="B67" s="8" t="s">
        <v>3</v>
      </c>
      <c r="C67" s="104" t="s">
        <v>48</v>
      </c>
      <c r="D67" s="177"/>
      <c r="E67" s="177"/>
      <c r="F67" s="11" t="s">
        <v>32</v>
      </c>
      <c r="G67" s="67">
        <v>0</v>
      </c>
      <c r="H67" s="67">
        <f>1175646+143900</f>
        <v>1319546</v>
      </c>
      <c r="I67" s="163">
        <v>1280823.6</v>
      </c>
      <c r="J67" s="164">
        <f>IF(H67&gt;0,I67/H67*100,"-")</f>
        <v>97.065475549924</v>
      </c>
    </row>
    <row r="68" spans="1:10" ht="10.5" customHeight="1">
      <c r="A68" s="177"/>
      <c r="B68" s="8"/>
      <c r="C68" s="10" t="s">
        <v>49</v>
      </c>
      <c r="D68" s="177"/>
      <c r="E68" s="177"/>
      <c r="F68" s="11" t="s">
        <v>23</v>
      </c>
      <c r="G68" s="67">
        <v>0</v>
      </c>
      <c r="H68" s="67">
        <v>1135200</v>
      </c>
      <c r="I68" s="163">
        <v>1098160.41</v>
      </c>
      <c r="J68" s="164">
        <f>IF(H68&gt;0,I68/H68*100,"-")</f>
        <v>96.73717494714586</v>
      </c>
    </row>
    <row r="69" spans="1:10" ht="10.5" customHeight="1">
      <c r="A69" s="177"/>
      <c r="B69" s="8" t="s">
        <v>4</v>
      </c>
      <c r="C69" s="10" t="s">
        <v>50</v>
      </c>
      <c r="D69" s="177"/>
      <c r="E69" s="177"/>
      <c r="F69" s="11" t="s">
        <v>33</v>
      </c>
      <c r="G69" s="67">
        <v>0</v>
      </c>
      <c r="H69" s="67">
        <v>0</v>
      </c>
      <c r="I69" s="163">
        <v>0</v>
      </c>
      <c r="J69" s="164" t="str">
        <f>IF(H69&gt;0,I69/H69*100,"-")</f>
        <v>-</v>
      </c>
    </row>
    <row r="70" spans="1:10" ht="10.5" customHeight="1">
      <c r="A70" s="177"/>
      <c r="B70" s="8" t="s">
        <v>5</v>
      </c>
      <c r="C70" s="10" t="s">
        <v>51</v>
      </c>
      <c r="D70" s="177"/>
      <c r="E70" s="177"/>
      <c r="F70" s="11"/>
      <c r="G70" s="67"/>
      <c r="H70" s="67"/>
      <c r="I70" s="163"/>
      <c r="J70" s="164"/>
    </row>
    <row r="71" spans="1:10" ht="3.75" customHeight="1">
      <c r="A71" s="82"/>
      <c r="B71" s="12"/>
      <c r="C71" s="107"/>
      <c r="D71" s="82"/>
      <c r="E71" s="82"/>
      <c r="F71" s="13"/>
      <c r="G71" s="66"/>
      <c r="H71" s="66"/>
      <c r="I71" s="165"/>
      <c r="J71" s="166"/>
    </row>
    <row r="72" spans="1:10" ht="3.75" customHeight="1">
      <c r="A72" s="7"/>
      <c r="B72" s="6"/>
      <c r="C72" s="105"/>
      <c r="D72" s="7"/>
      <c r="E72" s="7"/>
      <c r="F72" s="7"/>
      <c r="G72" s="65"/>
      <c r="H72" s="65"/>
      <c r="I72" s="159"/>
      <c r="J72" s="160"/>
    </row>
    <row r="73" spans="1:10" ht="10.5" customHeight="1">
      <c r="A73" s="177">
        <v>3</v>
      </c>
      <c r="B73" s="8" t="s">
        <v>2</v>
      </c>
      <c r="C73" s="81" t="s">
        <v>22</v>
      </c>
      <c r="D73" s="177">
        <v>150</v>
      </c>
      <c r="E73" s="177">
        <v>15013</v>
      </c>
      <c r="F73" s="9" t="s">
        <v>27</v>
      </c>
      <c r="G73" s="80">
        <f>SUM(G74:G77)</f>
        <v>0</v>
      </c>
      <c r="H73" s="80">
        <f>SUM(H74:H77)</f>
        <v>110000</v>
      </c>
      <c r="I73" s="161">
        <f>SUM(I74:I77)</f>
        <v>9969.150000000001</v>
      </c>
      <c r="J73" s="162">
        <f>IF(H73&gt;0,I73/H73*100,"-")</f>
        <v>9.062863636363637</v>
      </c>
    </row>
    <row r="74" spans="1:10" ht="10.5" customHeight="1">
      <c r="A74" s="177"/>
      <c r="B74" s="8" t="s">
        <v>3</v>
      </c>
      <c r="C74" s="104" t="s">
        <v>38</v>
      </c>
      <c r="D74" s="177"/>
      <c r="E74" s="177"/>
      <c r="F74" s="11" t="s">
        <v>32</v>
      </c>
      <c r="G74" s="67">
        <v>0</v>
      </c>
      <c r="H74" s="67">
        <v>0</v>
      </c>
      <c r="I74" s="163">
        <v>0</v>
      </c>
      <c r="J74" s="164" t="str">
        <f>IF(H74&gt;0,I74/H74*100,"-")</f>
        <v>-</v>
      </c>
    </row>
    <row r="75" spans="1:10" ht="10.5" customHeight="1">
      <c r="A75" s="177"/>
      <c r="B75" s="8" t="s">
        <v>4</v>
      </c>
      <c r="C75" s="10" t="s">
        <v>39</v>
      </c>
      <c r="D75" s="177"/>
      <c r="E75" s="177"/>
      <c r="F75" s="11" t="s">
        <v>23</v>
      </c>
      <c r="G75" s="67">
        <v>0</v>
      </c>
      <c r="H75" s="67">
        <v>93500</v>
      </c>
      <c r="I75" s="163">
        <v>8473.78</v>
      </c>
      <c r="J75" s="164">
        <f>IF(H75&gt;0,I75/H75*100,"-")</f>
        <v>9.062866310160429</v>
      </c>
    </row>
    <row r="76" spans="1:10" ht="10.5" customHeight="1">
      <c r="A76" s="177"/>
      <c r="B76" s="8" t="s">
        <v>5</v>
      </c>
      <c r="C76" s="10" t="s">
        <v>52</v>
      </c>
      <c r="D76" s="177"/>
      <c r="E76" s="177"/>
      <c r="F76" s="11" t="s">
        <v>33</v>
      </c>
      <c r="G76" s="67">
        <v>0</v>
      </c>
      <c r="H76" s="67">
        <v>16500</v>
      </c>
      <c r="I76" s="163">
        <v>1495.37</v>
      </c>
      <c r="J76" s="164">
        <f>IF(H76&gt;0,I76/H76*100,"-")</f>
        <v>9.062848484848484</v>
      </c>
    </row>
    <row r="77" spans="1:10" ht="10.5" customHeight="1" hidden="1" outlineLevel="1">
      <c r="A77" s="177"/>
      <c r="B77" s="8"/>
      <c r="C77" s="10"/>
      <c r="D77" s="177"/>
      <c r="E77" s="177"/>
      <c r="F77" s="11"/>
      <c r="G77" s="67"/>
      <c r="H77" s="67"/>
      <c r="I77" s="163"/>
      <c r="J77" s="164"/>
    </row>
    <row r="78" spans="1:10" ht="3.75" customHeight="1" collapsed="1">
      <c r="A78" s="82"/>
      <c r="B78" s="12"/>
      <c r="C78" s="107"/>
      <c r="D78" s="82"/>
      <c r="E78" s="82"/>
      <c r="F78" s="13"/>
      <c r="G78" s="66"/>
      <c r="H78" s="66"/>
      <c r="I78" s="165"/>
      <c r="J78" s="166"/>
    </row>
    <row r="79" spans="1:10" ht="3.75" customHeight="1">
      <c r="A79" s="49"/>
      <c r="B79" s="50"/>
      <c r="C79" s="51"/>
      <c r="D79" s="52"/>
      <c r="E79" s="52"/>
      <c r="F79" s="49"/>
      <c r="G79" s="76"/>
      <c r="H79" s="76"/>
      <c r="I79" s="169"/>
      <c r="J79" s="170"/>
    </row>
    <row r="80" spans="1:10" ht="10.5" customHeight="1">
      <c r="A80" s="118" t="s">
        <v>41</v>
      </c>
      <c r="B80" s="189" t="s">
        <v>26</v>
      </c>
      <c r="C80" s="181"/>
      <c r="D80" s="55"/>
      <c r="E80" s="55"/>
      <c r="F80" s="56"/>
      <c r="G80" s="77">
        <f>SUM(G81:G84)</f>
        <v>32300</v>
      </c>
      <c r="H80" s="77">
        <f>SUM(H81:H84)</f>
        <v>41403</v>
      </c>
      <c r="I80" s="153">
        <f>SUM(I81:I84)</f>
        <v>30645.59</v>
      </c>
      <c r="J80" s="154">
        <f>IF(H80&gt;0,I80/H80*100,"-")</f>
        <v>74.01780064246553</v>
      </c>
    </row>
    <row r="81" spans="1:10" ht="10.5" customHeight="1">
      <c r="A81" s="56"/>
      <c r="B81" s="58"/>
      <c r="C81" s="59"/>
      <c r="D81" s="55"/>
      <c r="E81" s="55"/>
      <c r="F81" s="117" t="s">
        <v>32</v>
      </c>
      <c r="G81" s="78">
        <f>G88+G96</f>
        <v>0</v>
      </c>
      <c r="H81" s="78">
        <f>H88+H96</f>
        <v>0</v>
      </c>
      <c r="I81" s="155">
        <f>I88+I96</f>
        <v>0</v>
      </c>
      <c r="J81" s="156" t="str">
        <f>IF(H81&gt;0,I81/H81*100,"-")</f>
        <v>-</v>
      </c>
    </row>
    <row r="82" spans="1:10" ht="10.5" customHeight="1">
      <c r="A82" s="56"/>
      <c r="B82" s="58"/>
      <c r="C82" s="59"/>
      <c r="D82" s="55"/>
      <c r="E82" s="55"/>
      <c r="F82" s="60" t="s">
        <v>23</v>
      </c>
      <c r="G82" s="78">
        <f>G89+G97+G103</f>
        <v>32089</v>
      </c>
      <c r="H82" s="78">
        <f>H89+H97+H103</f>
        <v>41208</v>
      </c>
      <c r="I82" s="155">
        <f>I89+I97+I103</f>
        <v>30452.39</v>
      </c>
      <c r="J82" s="156">
        <f>IF(H82&gt;0,I82/H82*100,"-")</f>
        <v>73.89921859833042</v>
      </c>
    </row>
    <row r="83" spans="1:10" ht="10.5" customHeight="1">
      <c r="A83" s="56"/>
      <c r="B83" s="58"/>
      <c r="C83" s="59"/>
      <c r="D83" s="55"/>
      <c r="E83" s="55"/>
      <c r="F83" s="117" t="s">
        <v>33</v>
      </c>
      <c r="G83" s="78">
        <f>G90+G98</f>
        <v>211</v>
      </c>
      <c r="H83" s="78">
        <f>H90+H98</f>
        <v>195</v>
      </c>
      <c r="I83" s="155">
        <f>I90+I98</f>
        <v>193.2</v>
      </c>
      <c r="J83" s="156">
        <f>IF(H83&gt;0,I83/H83*100,"-")</f>
        <v>99.07692307692308</v>
      </c>
    </row>
    <row r="84" spans="1:10" ht="10.5" customHeight="1" hidden="1" outlineLevel="1">
      <c r="A84" s="56"/>
      <c r="B84" s="58"/>
      <c r="C84" s="59"/>
      <c r="D84" s="55"/>
      <c r="E84" s="55"/>
      <c r="F84" s="117"/>
      <c r="G84" s="78"/>
      <c r="H84" s="78"/>
      <c r="I84" s="155"/>
      <c r="J84" s="156"/>
    </row>
    <row r="85" spans="1:10" ht="3.75" customHeight="1" collapsed="1">
      <c r="A85" s="61"/>
      <c r="B85" s="62"/>
      <c r="C85" s="63"/>
      <c r="D85" s="64"/>
      <c r="E85" s="64"/>
      <c r="F85" s="61"/>
      <c r="G85" s="79"/>
      <c r="H85" s="79"/>
      <c r="I85" s="157"/>
      <c r="J85" s="158"/>
    </row>
    <row r="86" spans="1:10" ht="3.75" customHeight="1" outlineLevel="1">
      <c r="A86" s="7"/>
      <c r="B86" s="6"/>
      <c r="C86" s="105"/>
      <c r="D86" s="7"/>
      <c r="E86" s="7"/>
      <c r="F86" s="7"/>
      <c r="G86" s="65"/>
      <c r="H86" s="65"/>
      <c r="I86" s="159"/>
      <c r="J86" s="160"/>
    </row>
    <row r="87" spans="1:10" ht="10.5" customHeight="1" outlineLevel="1">
      <c r="A87" s="177">
        <v>1</v>
      </c>
      <c r="B87" s="8" t="s">
        <v>2</v>
      </c>
      <c r="C87" s="104" t="s">
        <v>22</v>
      </c>
      <c r="D87" s="177">
        <v>853</v>
      </c>
      <c r="E87" s="177">
        <v>85395</v>
      </c>
      <c r="F87" s="9" t="s">
        <v>27</v>
      </c>
      <c r="G87" s="80">
        <f>SUM(G88:G91)</f>
        <v>0</v>
      </c>
      <c r="H87" s="80">
        <f>SUM(H88:H91)</f>
        <v>922</v>
      </c>
      <c r="I87" s="161">
        <f>SUM(I88:I91)</f>
        <v>921.68</v>
      </c>
      <c r="J87" s="162">
        <f>IF(H87&gt;0,I87/H87*100,"-")</f>
        <v>99.96529284164859</v>
      </c>
    </row>
    <row r="88" spans="1:10" ht="10.5" customHeight="1" outlineLevel="1">
      <c r="A88" s="177"/>
      <c r="B88" s="8" t="s">
        <v>3</v>
      </c>
      <c r="C88" s="104" t="s">
        <v>24</v>
      </c>
      <c r="D88" s="177"/>
      <c r="E88" s="177"/>
      <c r="F88" s="11" t="s">
        <v>32</v>
      </c>
      <c r="G88" s="67">
        <v>0</v>
      </c>
      <c r="H88" s="67">
        <v>0</v>
      </c>
      <c r="I88" s="163">
        <v>0</v>
      </c>
      <c r="J88" s="164" t="str">
        <f>IF(H88&gt;0,I88/H88*100,"-")</f>
        <v>-</v>
      </c>
    </row>
    <row r="89" spans="1:10" ht="10.5" customHeight="1" outlineLevel="1">
      <c r="A89" s="177"/>
      <c r="B89" s="8" t="s">
        <v>4</v>
      </c>
      <c r="C89" s="10" t="s">
        <v>62</v>
      </c>
      <c r="D89" s="177"/>
      <c r="E89" s="177"/>
      <c r="F89" s="11" t="s">
        <v>23</v>
      </c>
      <c r="G89" s="67">
        <v>0</v>
      </c>
      <c r="H89" s="67">
        <v>922</v>
      </c>
      <c r="I89" s="163">
        <v>921.68</v>
      </c>
      <c r="J89" s="164">
        <f>IF(H89&gt;0,I89/H89*100,"-")</f>
        <v>99.96529284164859</v>
      </c>
    </row>
    <row r="90" spans="1:10" ht="10.5" customHeight="1" outlineLevel="1">
      <c r="A90" s="177"/>
      <c r="B90" s="8"/>
      <c r="C90" s="10" t="s">
        <v>63</v>
      </c>
      <c r="D90" s="177"/>
      <c r="E90" s="177"/>
      <c r="F90" s="11" t="s">
        <v>33</v>
      </c>
      <c r="G90" s="67">
        <v>0</v>
      </c>
      <c r="H90" s="67">
        <v>0</v>
      </c>
      <c r="I90" s="163">
        <v>0</v>
      </c>
      <c r="J90" s="164" t="str">
        <f>IF(H90&gt;0,I90/H90*100,"-")</f>
        <v>-</v>
      </c>
    </row>
    <row r="91" spans="1:10" ht="10.5" customHeight="1" outlineLevel="1">
      <c r="A91" s="177"/>
      <c r="B91" s="8" t="s">
        <v>5</v>
      </c>
      <c r="C91" s="10" t="s">
        <v>64</v>
      </c>
      <c r="D91" s="177"/>
      <c r="E91" s="177"/>
      <c r="F91" s="11"/>
      <c r="G91" s="67"/>
      <c r="H91" s="67"/>
      <c r="I91" s="163"/>
      <c r="J91" s="164"/>
    </row>
    <row r="92" spans="1:10" ht="10.5" customHeight="1" outlineLevel="1">
      <c r="A92" s="119"/>
      <c r="B92" s="8"/>
      <c r="C92" s="10" t="s">
        <v>65</v>
      </c>
      <c r="D92" s="119"/>
      <c r="E92" s="119"/>
      <c r="F92" s="11"/>
      <c r="G92" s="67"/>
      <c r="H92" s="67"/>
      <c r="I92" s="163"/>
      <c r="J92" s="164"/>
    </row>
    <row r="93" spans="1:10" ht="3.75" customHeight="1" outlineLevel="1">
      <c r="A93" s="13"/>
      <c r="B93" s="12"/>
      <c r="C93" s="107"/>
      <c r="D93" s="13"/>
      <c r="E93" s="13"/>
      <c r="F93" s="13"/>
      <c r="G93" s="66"/>
      <c r="H93" s="66"/>
      <c r="I93" s="165"/>
      <c r="J93" s="166"/>
    </row>
    <row r="94" spans="1:10" ht="3.75" customHeight="1">
      <c r="A94" s="123"/>
      <c r="B94" s="8"/>
      <c r="C94" s="106"/>
      <c r="D94" s="7"/>
      <c r="E94" s="122"/>
      <c r="F94" s="123"/>
      <c r="G94" s="67"/>
      <c r="H94" s="67"/>
      <c r="I94" s="163"/>
      <c r="J94" s="164"/>
    </row>
    <row r="95" spans="1:10" ht="12.75" customHeight="1">
      <c r="A95" s="177">
        <v>2</v>
      </c>
      <c r="B95" s="122" t="s">
        <v>2</v>
      </c>
      <c r="C95" s="125" t="s">
        <v>22</v>
      </c>
      <c r="D95" s="177">
        <v>853</v>
      </c>
      <c r="E95" s="177">
        <v>85395</v>
      </c>
      <c r="F95" s="9" t="s">
        <v>27</v>
      </c>
      <c r="G95" s="80">
        <f>SUM(G96:G99)</f>
        <v>32300</v>
      </c>
      <c r="H95" s="80">
        <f>SUM(H96:H99)</f>
        <v>29728</v>
      </c>
      <c r="I95" s="161">
        <f>SUM(I96:I99)</f>
        <v>29723.91</v>
      </c>
      <c r="J95" s="171">
        <f>IF(H95&gt;0,I95/H95*100,"-")</f>
        <v>99.986241926803</v>
      </c>
    </row>
    <row r="96" spans="1:10" ht="11.25">
      <c r="A96" s="177"/>
      <c r="B96" s="122" t="s">
        <v>3</v>
      </c>
      <c r="C96" s="122" t="s">
        <v>24</v>
      </c>
      <c r="D96" s="177"/>
      <c r="E96" s="177"/>
      <c r="F96" s="11" t="s">
        <v>32</v>
      </c>
      <c r="G96" s="67">
        <v>0</v>
      </c>
      <c r="H96" s="67">
        <v>0</v>
      </c>
      <c r="I96" s="163">
        <v>0</v>
      </c>
      <c r="J96" s="172" t="str">
        <f>IF(H96&gt;0,I96/H96*100,"-")</f>
        <v>-</v>
      </c>
    </row>
    <row r="97" spans="1:10" ht="11.25">
      <c r="A97" s="177"/>
      <c r="B97" s="122" t="s">
        <v>4</v>
      </c>
      <c r="C97" s="122" t="s">
        <v>31</v>
      </c>
      <c r="D97" s="177"/>
      <c r="E97" s="177"/>
      <c r="F97" s="11" t="s">
        <v>23</v>
      </c>
      <c r="G97" s="67">
        <v>32089</v>
      </c>
      <c r="H97" s="67">
        <v>29533</v>
      </c>
      <c r="I97" s="163">
        <v>29530.71</v>
      </c>
      <c r="J97" s="172">
        <f>IF(H97&gt;0,I97/H97*100,"-")</f>
        <v>99.99224596214404</v>
      </c>
    </row>
    <row r="98" spans="1:10" ht="11.25">
      <c r="A98" s="177"/>
      <c r="B98" s="122" t="s">
        <v>5</v>
      </c>
      <c r="C98" s="122" t="s">
        <v>42</v>
      </c>
      <c r="D98" s="177"/>
      <c r="E98" s="177"/>
      <c r="F98" s="11" t="s">
        <v>33</v>
      </c>
      <c r="G98" s="67">
        <v>211</v>
      </c>
      <c r="H98" s="67">
        <v>195</v>
      </c>
      <c r="I98" s="163">
        <v>193.2</v>
      </c>
      <c r="J98" s="172">
        <f>IF(H98&gt;0,I98/H98*100,"-")</f>
        <v>99.07692307692308</v>
      </c>
    </row>
    <row r="99" spans="1:10" ht="11.25">
      <c r="A99" s="178"/>
      <c r="B99" s="124"/>
      <c r="C99" s="124" t="s">
        <v>43</v>
      </c>
      <c r="D99" s="178"/>
      <c r="E99" s="178"/>
      <c r="F99" s="121"/>
      <c r="G99" s="66"/>
      <c r="H99" s="66"/>
      <c r="I99" s="165"/>
      <c r="J99" s="173"/>
    </row>
    <row r="100" spans="1:10" ht="3.75" customHeight="1">
      <c r="A100" s="123"/>
      <c r="B100" s="8"/>
      <c r="C100" s="106"/>
      <c r="D100" s="123"/>
      <c r="E100" s="122"/>
      <c r="F100" s="123"/>
      <c r="G100" s="67"/>
      <c r="H100" s="67"/>
      <c r="I100" s="163"/>
      <c r="J100" s="164"/>
    </row>
    <row r="101" spans="1:10" ht="11.25">
      <c r="A101" s="177">
        <v>3</v>
      </c>
      <c r="B101" s="122" t="s">
        <v>2</v>
      </c>
      <c r="C101" s="125" t="s">
        <v>22</v>
      </c>
      <c r="D101" s="177">
        <v>853</v>
      </c>
      <c r="E101" s="177">
        <v>85395</v>
      </c>
      <c r="F101" s="9" t="s">
        <v>27</v>
      </c>
      <c r="G101" s="80">
        <f>SUM(G102:G106)</f>
        <v>0</v>
      </c>
      <c r="H101" s="80">
        <f>SUM(H102:H106)</f>
        <v>10753</v>
      </c>
      <c r="I101" s="161">
        <f>L104</f>
        <v>0</v>
      </c>
      <c r="J101" s="171">
        <f>IF(H101&gt;0,I101/H101*100,"-")</f>
        <v>0</v>
      </c>
    </row>
    <row r="102" spans="1:10" ht="11.25">
      <c r="A102" s="177"/>
      <c r="B102" s="122" t="s">
        <v>3</v>
      </c>
      <c r="C102" s="122" t="s">
        <v>24</v>
      </c>
      <c r="D102" s="177"/>
      <c r="E102" s="177"/>
      <c r="F102" s="11" t="s">
        <v>32</v>
      </c>
      <c r="G102" s="67">
        <v>0</v>
      </c>
      <c r="H102" s="67">
        <v>0</v>
      </c>
      <c r="I102" s="163">
        <v>0</v>
      </c>
      <c r="J102" s="172" t="str">
        <f>IF(H102&gt;0,I102/H102*100,"-")</f>
        <v>-</v>
      </c>
    </row>
    <row r="103" spans="1:10" ht="11.25">
      <c r="A103" s="177"/>
      <c r="B103" s="133" t="s">
        <v>4</v>
      </c>
      <c r="C103" s="132" t="s">
        <v>60</v>
      </c>
      <c r="D103" s="177"/>
      <c r="E103" s="177"/>
      <c r="F103" s="11" t="s">
        <v>23</v>
      </c>
      <c r="G103" s="67">
        <v>0</v>
      </c>
      <c r="H103" s="67">
        <v>10753</v>
      </c>
      <c r="I103" s="163">
        <v>0</v>
      </c>
      <c r="J103" s="172">
        <f>IF(H103&gt;0,I103/H103*100,"-")</f>
        <v>0</v>
      </c>
    </row>
    <row r="104" spans="1:10" ht="11.25">
      <c r="A104" s="177"/>
      <c r="B104" s="133"/>
      <c r="C104" s="132" t="s">
        <v>61</v>
      </c>
      <c r="D104" s="177"/>
      <c r="E104" s="177"/>
      <c r="F104" s="11" t="s">
        <v>33</v>
      </c>
      <c r="G104" s="67">
        <v>0</v>
      </c>
      <c r="H104" s="67">
        <v>0</v>
      </c>
      <c r="I104" s="163">
        <v>0</v>
      </c>
      <c r="J104" s="172" t="str">
        <f>IF(H104&gt;0,I104/H104*100,"-")</f>
        <v>-</v>
      </c>
    </row>
    <row r="105" spans="1:10" ht="11.25">
      <c r="A105" s="177"/>
      <c r="B105" s="122" t="s">
        <v>5</v>
      </c>
      <c r="C105" s="122" t="s">
        <v>58</v>
      </c>
      <c r="D105" s="177"/>
      <c r="E105" s="177"/>
      <c r="F105" s="11"/>
      <c r="G105" s="67"/>
      <c r="H105" s="67"/>
      <c r="I105" s="134"/>
      <c r="J105" s="136"/>
    </row>
    <row r="106" spans="1:10" ht="11.25">
      <c r="A106" s="178"/>
      <c r="B106" s="124"/>
      <c r="C106" s="124" t="s">
        <v>59</v>
      </c>
      <c r="D106" s="178"/>
      <c r="E106" s="178"/>
      <c r="F106" s="121"/>
      <c r="G106" s="66"/>
      <c r="H106" s="66"/>
      <c r="I106" s="135"/>
      <c r="J106" s="137"/>
    </row>
  </sheetData>
  <sheetProtection/>
  <mergeCells count="34">
    <mergeCell ref="A95:A99"/>
    <mergeCell ref="E95:E99"/>
    <mergeCell ref="E87:E91"/>
    <mergeCell ref="B80:C80"/>
    <mergeCell ref="E73:E77"/>
    <mergeCell ref="A87:A91"/>
    <mergeCell ref="D73:D77"/>
    <mergeCell ref="D87:D91"/>
    <mergeCell ref="B45:C45"/>
    <mergeCell ref="A66:A70"/>
    <mergeCell ref="D66:D70"/>
    <mergeCell ref="A59:A63"/>
    <mergeCell ref="E66:E70"/>
    <mergeCell ref="D59:D63"/>
    <mergeCell ref="E59:E63"/>
    <mergeCell ref="A4:J4"/>
    <mergeCell ref="B8:C8"/>
    <mergeCell ref="B7:C7"/>
    <mergeCell ref="A38:A42"/>
    <mergeCell ref="E31:E35"/>
    <mergeCell ref="B10:C10"/>
    <mergeCell ref="B17:C17"/>
    <mergeCell ref="B24:C24"/>
    <mergeCell ref="E38:E42"/>
    <mergeCell ref="A101:A106"/>
    <mergeCell ref="D101:D106"/>
    <mergeCell ref="E101:E106"/>
    <mergeCell ref="A5:J5"/>
    <mergeCell ref="D38:D42"/>
    <mergeCell ref="A31:A35"/>
    <mergeCell ref="D31:D35"/>
    <mergeCell ref="B52:C52"/>
    <mergeCell ref="D95:D99"/>
    <mergeCell ref="A73:A77"/>
  </mergeCells>
  <printOptions horizontalCentered="1"/>
  <pageMargins left="0.35433070866141736" right="0.35433070866141736" top="0.5905511811023623" bottom="0.5905511811023623" header="0.3937007874015748" footer="0.31496062992125984"/>
  <pageSetup firstPageNumber="262" useFirstPageNumber="1" horizontalDpi="600" verticalDpi="600" orientation="landscape" paperSize="9" scale="90" r:id="rId1"/>
  <headerFooter alignWithMargins="0">
    <oddFooter>&amp;C&amp;P</oddFooter>
  </headerFooter>
  <rowBreaks count="1" manualBreakCount="1">
    <brk id="6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ZOUM Kielce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Dorota Nowek</dc:creator>
  <cp:keywords/>
  <dc:description/>
  <cp:lastModifiedBy>Ewa Wypych</cp:lastModifiedBy>
  <cp:lastPrinted>2014-03-28T11:28:15Z</cp:lastPrinted>
  <dcterms:created xsi:type="dcterms:W3CDTF">2004-09-28T08:07:24Z</dcterms:created>
  <dcterms:modified xsi:type="dcterms:W3CDTF">2014-03-28T11:28:18Z</dcterms:modified>
  <cp:category/>
  <cp:version/>
  <cp:contentType/>
  <cp:contentStatus/>
</cp:coreProperties>
</file>